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reme\Downloads\"/>
    </mc:Choice>
  </mc:AlternateContent>
  <xr:revisionPtr revIDLastSave="0" documentId="8_{37690745-38EF-4C51-8C53-696B8F6E79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15" i="1" s="1"/>
  <c r="E15" i="1" s="1"/>
  <c r="F15" i="1" s="1"/>
  <c r="G15" i="1" s="1"/>
  <c r="H15" i="1" s="1"/>
  <c r="O66" i="1"/>
  <c r="N66" i="1"/>
  <c r="E52" i="1"/>
  <c r="F52" i="1" s="1"/>
  <c r="G52" i="1" s="1"/>
  <c r="H52" i="1" s="1"/>
  <c r="E50" i="1"/>
  <c r="F50" i="1" s="1"/>
  <c r="G50" i="1" s="1"/>
  <c r="H50" i="1" s="1"/>
  <c r="E49" i="1"/>
  <c r="F49" i="1" s="1"/>
  <c r="G49" i="1" s="1"/>
  <c r="H49" i="1" s="1"/>
  <c r="E48" i="1"/>
  <c r="F48" i="1" s="1"/>
  <c r="K44" i="1"/>
  <c r="K45" i="1" s="1"/>
  <c r="D27" i="1" s="1"/>
  <c r="E27" i="1" s="1"/>
  <c r="F27" i="1" s="1"/>
  <c r="G27" i="1" s="1"/>
  <c r="H27" i="1" s="1"/>
  <c r="F44" i="1"/>
  <c r="G44" i="1" s="1"/>
  <c r="H44" i="1" s="1"/>
  <c r="E44" i="1"/>
  <c r="E10" i="1" s="1"/>
  <c r="E11" i="1" s="1"/>
  <c r="K43" i="1"/>
  <c r="F43" i="1"/>
  <c r="G43" i="1" s="1"/>
  <c r="H43" i="1" s="1"/>
  <c r="E43" i="1"/>
  <c r="F42" i="1"/>
  <c r="G42" i="1" s="1"/>
  <c r="E42" i="1"/>
  <c r="F41" i="1"/>
  <c r="G41" i="1" s="1"/>
  <c r="H41" i="1" s="1"/>
  <c r="E41" i="1"/>
  <c r="D23" i="1"/>
  <c r="E23" i="1" s="1"/>
  <c r="F23" i="1" s="1"/>
  <c r="G23" i="1" s="1"/>
  <c r="H23" i="1" s="1"/>
  <c r="E16" i="1"/>
  <c r="D16" i="1"/>
  <c r="H14" i="1"/>
  <c r="G14" i="1"/>
  <c r="F14" i="1"/>
  <c r="E14" i="1"/>
  <c r="D14" i="1"/>
  <c r="D10" i="1"/>
  <c r="E9" i="1"/>
  <c r="F8" i="1"/>
  <c r="E8" i="1"/>
  <c r="D8" i="1"/>
  <c r="K6" i="1"/>
  <c r="E47" i="1" l="1"/>
  <c r="F47" i="1" s="1"/>
  <c r="G47" i="1" s="1"/>
  <c r="H47" i="1" s="1"/>
  <c r="E17" i="1"/>
  <c r="E18" i="1"/>
  <c r="H42" i="1"/>
  <c r="H8" i="1" s="1"/>
  <c r="G8" i="1"/>
  <c r="E19" i="1"/>
  <c r="F9" i="1"/>
  <c r="F11" i="1" s="1"/>
  <c r="F10" i="1"/>
  <c r="G48" i="1"/>
  <c r="F16" i="1"/>
  <c r="D11" i="1"/>
  <c r="M66" i="1"/>
  <c r="N70" i="1" s="1"/>
  <c r="D9" i="1"/>
  <c r="F17" i="1" l="1"/>
  <c r="F18" i="1"/>
  <c r="F19" i="1" s="1"/>
  <c r="D17" i="1"/>
  <c r="D18" i="1"/>
  <c r="G10" i="1"/>
  <c r="G9" i="1"/>
  <c r="G11" i="1" s="1"/>
  <c r="H9" i="1"/>
  <c r="H10" i="1"/>
  <c r="H11" i="1"/>
  <c r="H48" i="1"/>
  <c r="H16" i="1" s="1"/>
  <c r="G16" i="1"/>
  <c r="P70" i="1"/>
  <c r="E22" i="1"/>
  <c r="P66" i="1"/>
  <c r="F22" i="1" l="1"/>
  <c r="G18" i="1"/>
  <c r="G17" i="1"/>
  <c r="D19" i="1"/>
  <c r="O70" i="1"/>
  <c r="Q70" i="1"/>
  <c r="R70" i="1" s="1"/>
  <c r="E30" i="1"/>
  <c r="S70" i="1"/>
  <c r="H18" i="1"/>
  <c r="H17" i="1"/>
  <c r="H19" i="1" s="1"/>
  <c r="G19" i="1"/>
  <c r="H22" i="1" l="1"/>
  <c r="D22" i="1"/>
  <c r="G22" i="1"/>
  <c r="N71" i="1"/>
  <c r="O71" i="1"/>
  <c r="F30" i="1"/>
  <c r="P71" i="1" l="1"/>
  <c r="G30" i="1"/>
  <c r="D30" i="1"/>
  <c r="H30" i="1"/>
  <c r="Q71" i="1" l="1"/>
  <c r="R71" i="1" s="1"/>
  <c r="S71" i="1"/>
  <c r="O72" i="1" l="1"/>
  <c r="N72" i="1"/>
  <c r="P72" i="1" l="1"/>
  <c r="Q72" i="1" l="1"/>
  <c r="R72" i="1" s="1"/>
  <c r="S72" i="1"/>
  <c r="N73" i="1" l="1"/>
  <c r="O73" i="1"/>
  <c r="P73" i="1" l="1"/>
  <c r="Q73" i="1" l="1"/>
  <c r="R73" i="1" s="1"/>
  <c r="S73" i="1"/>
  <c r="O74" i="1" l="1"/>
  <c r="N74" i="1"/>
  <c r="P74" i="1" l="1"/>
  <c r="Q74" i="1" l="1"/>
  <c r="R74" i="1" s="1"/>
  <c r="S74" i="1"/>
  <c r="O75" i="1" l="1"/>
  <c r="N75" i="1"/>
  <c r="P75" i="1" l="1"/>
  <c r="Q75" i="1" l="1"/>
  <c r="R75" i="1" s="1"/>
  <c r="S75" i="1"/>
  <c r="O76" i="1" l="1"/>
  <c r="N76" i="1"/>
  <c r="P76" i="1" l="1"/>
  <c r="Q76" i="1" l="1"/>
  <c r="R76" i="1" s="1"/>
  <c r="S76" i="1"/>
  <c r="O77" i="1" l="1"/>
  <c r="N77" i="1"/>
  <c r="P77" i="1" l="1"/>
  <c r="Q77" i="1" l="1"/>
  <c r="R77" i="1" s="1"/>
  <c r="S77" i="1"/>
  <c r="O78" i="1" l="1"/>
  <c r="N78" i="1"/>
  <c r="P78" i="1" l="1"/>
  <c r="Q78" i="1" l="1"/>
  <c r="R78" i="1" s="1"/>
  <c r="S78" i="1"/>
  <c r="O79" i="1" l="1"/>
  <c r="N79" i="1"/>
  <c r="P79" i="1" l="1"/>
  <c r="Q79" i="1" l="1"/>
  <c r="R79" i="1" s="1"/>
  <c r="S79" i="1"/>
  <c r="O80" i="1" l="1"/>
  <c r="N80" i="1"/>
  <c r="P80" i="1" l="1"/>
  <c r="Q80" i="1" l="1"/>
  <c r="R80" i="1" s="1"/>
  <c r="S80" i="1"/>
  <c r="O81" i="1" l="1"/>
  <c r="N81" i="1"/>
  <c r="P81" i="1" l="1"/>
  <c r="Q81" i="1" l="1"/>
  <c r="R81" i="1" s="1"/>
  <c r="D24" i="1"/>
  <c r="D25" i="1" s="1"/>
  <c r="D31" i="1" s="1"/>
  <c r="S81" i="1"/>
  <c r="D32" i="1" l="1"/>
  <c r="D33" i="1"/>
  <c r="O82" i="1"/>
  <c r="N82" i="1"/>
  <c r="P82" i="1" l="1"/>
  <c r="Q82" i="1" l="1"/>
  <c r="R82" i="1" s="1"/>
  <c r="S82" i="1"/>
  <c r="N83" i="1" l="1"/>
  <c r="O83" i="1"/>
  <c r="P83" i="1" l="1"/>
  <c r="Q83" i="1" l="1"/>
  <c r="R83" i="1" s="1"/>
  <c r="S83" i="1"/>
  <c r="O84" i="1" l="1"/>
  <c r="N84" i="1"/>
  <c r="P84" i="1" l="1"/>
  <c r="Q84" i="1" l="1"/>
  <c r="R84" i="1" s="1"/>
  <c r="S84" i="1"/>
  <c r="O85" i="1" l="1"/>
  <c r="N85" i="1"/>
  <c r="P85" i="1" l="1"/>
  <c r="Q85" i="1" l="1"/>
  <c r="R85" i="1" s="1"/>
  <c r="S85" i="1"/>
  <c r="O86" i="1" l="1"/>
  <c r="N86" i="1"/>
  <c r="P86" i="1" l="1"/>
  <c r="Q86" i="1" l="1"/>
  <c r="R86" i="1" s="1"/>
  <c r="S86" i="1"/>
  <c r="N87" i="1" l="1"/>
  <c r="O87" i="1"/>
  <c r="P87" i="1" l="1"/>
  <c r="Q87" i="1" l="1"/>
  <c r="R87" i="1" s="1"/>
  <c r="S87" i="1"/>
  <c r="O88" i="1" l="1"/>
  <c r="N88" i="1"/>
  <c r="P88" i="1" l="1"/>
  <c r="Q88" i="1" l="1"/>
  <c r="R88" i="1" s="1"/>
  <c r="S88" i="1"/>
  <c r="N89" i="1" l="1"/>
  <c r="O89" i="1"/>
  <c r="P89" i="1" l="1"/>
  <c r="Q89" i="1" l="1"/>
  <c r="R89" i="1" s="1"/>
  <c r="S89" i="1"/>
  <c r="O90" i="1" l="1"/>
  <c r="N90" i="1"/>
  <c r="P90" i="1" l="1"/>
  <c r="Q90" i="1" l="1"/>
  <c r="R90" i="1" s="1"/>
  <c r="S90" i="1"/>
  <c r="O91" i="1" l="1"/>
  <c r="N91" i="1"/>
  <c r="P91" i="1" l="1"/>
  <c r="Q91" i="1" l="1"/>
  <c r="R91" i="1" s="1"/>
  <c r="S91" i="1"/>
  <c r="O92" i="1" l="1"/>
  <c r="N92" i="1"/>
  <c r="P92" i="1" l="1"/>
  <c r="Q92" i="1" l="1"/>
  <c r="R92" i="1" s="1"/>
  <c r="S92" i="1"/>
  <c r="O93" i="1" l="1"/>
  <c r="N93" i="1"/>
  <c r="P93" i="1" l="1"/>
  <c r="Q93" i="1" l="1"/>
  <c r="R93" i="1" s="1"/>
  <c r="E24" i="1"/>
  <c r="E25" i="1" s="1"/>
  <c r="E31" i="1" s="1"/>
  <c r="S93" i="1"/>
  <c r="E32" i="1" l="1"/>
  <c r="E33" i="1"/>
  <c r="O94" i="1"/>
  <c r="N94" i="1"/>
  <c r="P94" i="1" l="1"/>
  <c r="Q94" i="1" l="1"/>
  <c r="R94" i="1" s="1"/>
  <c r="S94" i="1"/>
  <c r="N95" i="1" l="1"/>
  <c r="O95" i="1"/>
  <c r="P95" i="1" l="1"/>
  <c r="Q95" i="1" l="1"/>
  <c r="R95" i="1" s="1"/>
  <c r="S95" i="1"/>
  <c r="O96" i="1" l="1"/>
  <c r="N96" i="1"/>
  <c r="P96" i="1" l="1"/>
  <c r="Q96" i="1" l="1"/>
  <c r="R96" i="1" s="1"/>
  <c r="S96" i="1"/>
  <c r="O97" i="1" l="1"/>
  <c r="N97" i="1"/>
  <c r="P97" i="1" l="1"/>
  <c r="Q97" i="1" l="1"/>
  <c r="R97" i="1" s="1"/>
  <c r="S97" i="1"/>
  <c r="O98" i="1" l="1"/>
  <c r="N98" i="1"/>
  <c r="P98" i="1" l="1"/>
  <c r="Q98" i="1" l="1"/>
  <c r="R98" i="1" s="1"/>
  <c r="S98" i="1"/>
  <c r="O99" i="1" l="1"/>
  <c r="N99" i="1"/>
  <c r="P99" i="1" l="1"/>
  <c r="Q99" i="1" l="1"/>
  <c r="R99" i="1" s="1"/>
  <c r="S99" i="1"/>
  <c r="O100" i="1" l="1"/>
  <c r="N100" i="1"/>
  <c r="P100" i="1" l="1"/>
  <c r="Q100" i="1" l="1"/>
  <c r="R100" i="1" s="1"/>
  <c r="S100" i="1"/>
  <c r="O101" i="1" l="1"/>
  <c r="N101" i="1"/>
  <c r="P101" i="1" l="1"/>
  <c r="Q101" i="1" l="1"/>
  <c r="R101" i="1" s="1"/>
  <c r="S101" i="1"/>
  <c r="O102" i="1" l="1"/>
  <c r="N102" i="1"/>
  <c r="P102" i="1" l="1"/>
  <c r="Q102" i="1" l="1"/>
  <c r="R102" i="1" s="1"/>
  <c r="S102" i="1"/>
  <c r="O103" i="1" l="1"/>
  <c r="N103" i="1"/>
  <c r="P103" i="1" l="1"/>
  <c r="Q103" i="1" l="1"/>
  <c r="R103" i="1" s="1"/>
  <c r="S103" i="1"/>
  <c r="O104" i="1" l="1"/>
  <c r="N104" i="1"/>
  <c r="P104" i="1" l="1"/>
  <c r="Q104" i="1" l="1"/>
  <c r="R104" i="1" s="1"/>
  <c r="S104" i="1"/>
  <c r="N105" i="1" l="1"/>
  <c r="O105" i="1"/>
  <c r="P105" i="1" l="1"/>
  <c r="Q105" i="1" l="1"/>
  <c r="R105" i="1" s="1"/>
  <c r="F24" i="1"/>
  <c r="F25" i="1" s="1"/>
  <c r="F31" i="1" s="1"/>
  <c r="S105" i="1"/>
  <c r="F32" i="1" l="1"/>
  <c r="F33" i="1"/>
  <c r="O106" i="1"/>
  <c r="N106" i="1"/>
  <c r="P106" i="1" l="1"/>
  <c r="Q106" i="1" l="1"/>
  <c r="R106" i="1" s="1"/>
  <c r="S106" i="1"/>
  <c r="O107" i="1" l="1"/>
  <c r="N107" i="1"/>
  <c r="P107" i="1" l="1"/>
  <c r="Q107" i="1" l="1"/>
  <c r="R107" i="1" s="1"/>
  <c r="S107" i="1"/>
  <c r="O108" i="1" l="1"/>
  <c r="N108" i="1"/>
  <c r="P108" i="1" l="1"/>
  <c r="Q108" i="1" l="1"/>
  <c r="R108" i="1" s="1"/>
  <c r="S108" i="1"/>
  <c r="O109" i="1" l="1"/>
  <c r="N109" i="1"/>
  <c r="P109" i="1" l="1"/>
  <c r="Q109" i="1" l="1"/>
  <c r="R109" i="1" s="1"/>
  <c r="S109" i="1"/>
  <c r="O110" i="1" l="1"/>
  <c r="N110" i="1"/>
  <c r="P110" i="1" l="1"/>
  <c r="Q110" i="1" l="1"/>
  <c r="R110" i="1" s="1"/>
  <c r="S110" i="1"/>
  <c r="O111" i="1" l="1"/>
  <c r="N111" i="1"/>
  <c r="P111" i="1" l="1"/>
  <c r="Q111" i="1" l="1"/>
  <c r="R111" i="1" s="1"/>
  <c r="S111" i="1"/>
  <c r="O112" i="1" l="1"/>
  <c r="N112" i="1"/>
  <c r="P112" i="1" l="1"/>
  <c r="Q112" i="1" l="1"/>
  <c r="R112" i="1" s="1"/>
  <c r="S112" i="1"/>
  <c r="O113" i="1" l="1"/>
  <c r="N113" i="1"/>
  <c r="P113" i="1" l="1"/>
  <c r="Q113" i="1" l="1"/>
  <c r="R113" i="1" s="1"/>
  <c r="S113" i="1"/>
  <c r="O114" i="1" l="1"/>
  <c r="N114" i="1"/>
  <c r="P114" i="1" l="1"/>
  <c r="Q114" i="1" l="1"/>
  <c r="R114" i="1" s="1"/>
  <c r="S114" i="1"/>
  <c r="O115" i="1" l="1"/>
  <c r="N115" i="1"/>
  <c r="P115" i="1" l="1"/>
  <c r="Q115" i="1" l="1"/>
  <c r="R115" i="1" s="1"/>
  <c r="S115" i="1"/>
  <c r="O116" i="1" l="1"/>
  <c r="N116" i="1"/>
  <c r="P116" i="1" l="1"/>
  <c r="Q116" i="1" l="1"/>
  <c r="R116" i="1" s="1"/>
  <c r="S116" i="1"/>
  <c r="O117" i="1" l="1"/>
  <c r="N117" i="1"/>
  <c r="P117" i="1" l="1"/>
  <c r="Q117" i="1" l="1"/>
  <c r="R117" i="1" s="1"/>
  <c r="G24" i="1"/>
  <c r="G25" i="1" s="1"/>
  <c r="G31" i="1" s="1"/>
  <c r="S117" i="1"/>
  <c r="G32" i="1" l="1"/>
  <c r="G33" i="1"/>
  <c r="O118" i="1"/>
  <c r="N118" i="1"/>
  <c r="P118" i="1" l="1"/>
  <c r="Q118" i="1" l="1"/>
  <c r="R118" i="1" s="1"/>
  <c r="S118" i="1"/>
  <c r="N119" i="1" l="1"/>
  <c r="O119" i="1"/>
  <c r="P119" i="1" l="1"/>
  <c r="Q119" i="1" l="1"/>
  <c r="R119" i="1" s="1"/>
  <c r="S119" i="1"/>
  <c r="O120" i="1" l="1"/>
  <c r="N120" i="1"/>
  <c r="P120" i="1" l="1"/>
  <c r="Q120" i="1" l="1"/>
  <c r="R120" i="1" s="1"/>
  <c r="S120" i="1"/>
  <c r="N121" i="1" l="1"/>
  <c r="O121" i="1"/>
  <c r="P121" i="1" l="1"/>
  <c r="Q121" i="1" l="1"/>
  <c r="R121" i="1" s="1"/>
  <c r="S121" i="1"/>
  <c r="O122" i="1" l="1"/>
  <c r="N122" i="1"/>
  <c r="P122" i="1" l="1"/>
  <c r="Q122" i="1" l="1"/>
  <c r="R122" i="1" s="1"/>
  <c r="S122" i="1"/>
  <c r="N123" i="1" l="1"/>
  <c r="O123" i="1"/>
  <c r="P123" i="1" l="1"/>
  <c r="Q123" i="1" l="1"/>
  <c r="R123" i="1" s="1"/>
  <c r="S123" i="1"/>
  <c r="O124" i="1" l="1"/>
  <c r="N124" i="1"/>
  <c r="P124" i="1" l="1"/>
  <c r="Q124" i="1" l="1"/>
  <c r="R124" i="1" s="1"/>
  <c r="S124" i="1"/>
  <c r="O125" i="1" l="1"/>
  <c r="N125" i="1"/>
  <c r="P125" i="1" l="1"/>
  <c r="Q125" i="1" l="1"/>
  <c r="R125" i="1" s="1"/>
  <c r="S125" i="1"/>
  <c r="O126" i="1" l="1"/>
  <c r="N126" i="1"/>
  <c r="P126" i="1" l="1"/>
  <c r="Q126" i="1" l="1"/>
  <c r="R126" i="1" s="1"/>
  <c r="S126" i="1"/>
  <c r="N127" i="1" l="1"/>
  <c r="O127" i="1"/>
  <c r="P127" i="1" l="1"/>
  <c r="Q127" i="1" l="1"/>
  <c r="R127" i="1" s="1"/>
  <c r="S127" i="1"/>
  <c r="O128" i="1" l="1"/>
  <c r="N128" i="1"/>
  <c r="P128" i="1" l="1"/>
  <c r="Q128" i="1" l="1"/>
  <c r="R128" i="1" s="1"/>
  <c r="S128" i="1"/>
  <c r="O129" i="1" l="1"/>
  <c r="N129" i="1"/>
  <c r="P129" i="1" l="1"/>
  <c r="Q129" i="1" l="1"/>
  <c r="R129" i="1" s="1"/>
  <c r="H24" i="1"/>
  <c r="H25" i="1" s="1"/>
  <c r="H31" i="1" s="1"/>
  <c r="S129" i="1"/>
  <c r="H32" i="1" l="1"/>
  <c r="H33" i="1"/>
  <c r="O130" i="1"/>
  <c r="N130" i="1"/>
  <c r="K9" i="1"/>
  <c r="P130" i="1" l="1"/>
  <c r="K7" i="1"/>
  <c r="K10" i="1" s="1"/>
  <c r="E35" i="1" l="1"/>
  <c r="E34" i="1" s="1"/>
  <c r="D35" i="1"/>
  <c r="D34" i="1" s="1"/>
  <c r="K12" i="1"/>
  <c r="K11" i="1"/>
  <c r="H35" i="1"/>
  <c r="H34" i="1" s="1"/>
  <c r="G35" i="1"/>
  <c r="G34" i="1" s="1"/>
  <c r="F35" i="1"/>
  <c r="F34" i="1" s="1"/>
  <c r="Q130" i="1"/>
  <c r="R130" i="1" s="1"/>
  <c r="S130" i="1"/>
  <c r="O131" i="1" l="1"/>
  <c r="N131" i="1"/>
  <c r="P131" i="1" l="1"/>
  <c r="Q131" i="1" l="1"/>
  <c r="R131" i="1" s="1"/>
  <c r="S131" i="1"/>
  <c r="O132" i="1" l="1"/>
  <c r="N132" i="1"/>
  <c r="P132" i="1" l="1"/>
  <c r="Q132" i="1" l="1"/>
  <c r="R132" i="1" s="1"/>
  <c r="S132" i="1"/>
  <c r="O133" i="1" l="1"/>
  <c r="N133" i="1"/>
  <c r="P133" i="1" l="1"/>
  <c r="Q133" i="1" l="1"/>
  <c r="R133" i="1" s="1"/>
  <c r="S133" i="1"/>
  <c r="O134" i="1" l="1"/>
  <c r="N134" i="1"/>
  <c r="P134" i="1" l="1"/>
  <c r="Q134" i="1" l="1"/>
  <c r="R134" i="1" s="1"/>
  <c r="S134" i="1"/>
  <c r="O135" i="1" l="1"/>
  <c r="N135" i="1"/>
  <c r="P135" i="1" l="1"/>
  <c r="Q135" i="1" l="1"/>
  <c r="R135" i="1" s="1"/>
  <c r="S135" i="1"/>
  <c r="O136" i="1" l="1"/>
  <c r="N136" i="1"/>
  <c r="P136" i="1" l="1"/>
  <c r="Q136" i="1" l="1"/>
  <c r="R136" i="1" s="1"/>
  <c r="S136" i="1"/>
  <c r="N137" i="1" l="1"/>
  <c r="O137" i="1"/>
  <c r="P137" i="1" l="1"/>
  <c r="Q137" i="1" l="1"/>
  <c r="R137" i="1" s="1"/>
  <c r="S137" i="1"/>
  <c r="O138" i="1" l="1"/>
  <c r="N138" i="1"/>
  <c r="P138" i="1" l="1"/>
  <c r="Q138" i="1" l="1"/>
  <c r="R138" i="1" s="1"/>
  <c r="S138" i="1"/>
  <c r="N139" i="1" l="1"/>
  <c r="O139" i="1"/>
  <c r="P139" i="1" l="1"/>
  <c r="Q139" i="1" l="1"/>
  <c r="R139" i="1" s="1"/>
  <c r="S139" i="1"/>
  <c r="O140" i="1" l="1"/>
  <c r="N140" i="1"/>
  <c r="P140" i="1" l="1"/>
  <c r="Q140" i="1" l="1"/>
  <c r="R140" i="1" s="1"/>
  <c r="S140" i="1"/>
  <c r="O141" i="1" l="1"/>
  <c r="N141" i="1"/>
  <c r="P141" i="1" l="1"/>
  <c r="Q141" i="1" l="1"/>
  <c r="R141" i="1" s="1"/>
  <c r="S141" i="1"/>
  <c r="O142" i="1" l="1"/>
  <c r="N142" i="1"/>
  <c r="P142" i="1" l="1"/>
  <c r="Q142" i="1" l="1"/>
  <c r="R142" i="1" s="1"/>
  <c r="S142" i="1"/>
  <c r="N143" i="1" l="1"/>
  <c r="O143" i="1"/>
  <c r="P143" i="1" l="1"/>
  <c r="Q143" i="1" l="1"/>
  <c r="R143" i="1" s="1"/>
  <c r="S143" i="1"/>
  <c r="O144" i="1" l="1"/>
  <c r="N144" i="1"/>
  <c r="P144" i="1" l="1"/>
  <c r="Q144" i="1" l="1"/>
  <c r="R144" i="1" s="1"/>
  <c r="S144" i="1"/>
  <c r="O145" i="1" l="1"/>
  <c r="N145" i="1"/>
  <c r="P145" i="1" l="1"/>
  <c r="Q145" i="1" l="1"/>
  <c r="R145" i="1" s="1"/>
  <c r="S145" i="1"/>
  <c r="O146" i="1" l="1"/>
  <c r="N146" i="1"/>
  <c r="P146" i="1" l="1"/>
  <c r="Q146" i="1" l="1"/>
  <c r="R146" i="1" s="1"/>
  <c r="S146" i="1"/>
  <c r="O147" i="1" l="1"/>
  <c r="N147" i="1"/>
  <c r="P147" i="1" l="1"/>
  <c r="Q147" i="1" l="1"/>
  <c r="R147" i="1" s="1"/>
  <c r="S147" i="1"/>
  <c r="O148" i="1" l="1"/>
  <c r="N148" i="1"/>
  <c r="P148" i="1" l="1"/>
  <c r="Q148" i="1" l="1"/>
  <c r="R148" i="1" s="1"/>
  <c r="S148" i="1"/>
  <c r="O149" i="1" l="1"/>
  <c r="N149" i="1"/>
  <c r="P149" i="1" l="1"/>
  <c r="Q149" i="1" l="1"/>
  <c r="R149" i="1" s="1"/>
  <c r="S149" i="1"/>
  <c r="O150" i="1" l="1"/>
  <c r="N150" i="1"/>
  <c r="P150" i="1" l="1"/>
  <c r="Q150" i="1" l="1"/>
  <c r="R150" i="1" s="1"/>
  <c r="S150" i="1"/>
  <c r="N151" i="1" l="1"/>
  <c r="O151" i="1"/>
  <c r="P151" i="1" l="1"/>
  <c r="Q151" i="1" l="1"/>
  <c r="R151" i="1" s="1"/>
  <c r="S151" i="1"/>
  <c r="O152" i="1" l="1"/>
  <c r="N152" i="1"/>
  <c r="P152" i="1" l="1"/>
  <c r="Q152" i="1" l="1"/>
  <c r="R152" i="1" s="1"/>
  <c r="S152" i="1"/>
  <c r="N153" i="1" l="1"/>
  <c r="O153" i="1"/>
  <c r="P153" i="1" l="1"/>
  <c r="Q153" i="1" l="1"/>
  <c r="R153" i="1" s="1"/>
  <c r="S153" i="1"/>
  <c r="O154" i="1" l="1"/>
  <c r="N154" i="1"/>
  <c r="P154" i="1" l="1"/>
  <c r="Q154" i="1" l="1"/>
  <c r="R154" i="1" s="1"/>
  <c r="S154" i="1"/>
  <c r="O155" i="1" l="1"/>
  <c r="N155" i="1"/>
  <c r="P155" i="1" l="1"/>
  <c r="Q155" i="1" l="1"/>
  <c r="R155" i="1" s="1"/>
  <c r="S155" i="1"/>
  <c r="O156" i="1" l="1"/>
  <c r="N156" i="1"/>
  <c r="P156" i="1" l="1"/>
  <c r="Q156" i="1" l="1"/>
  <c r="R156" i="1" s="1"/>
  <c r="S156" i="1"/>
  <c r="O157" i="1" l="1"/>
  <c r="N157" i="1"/>
  <c r="P157" i="1" l="1"/>
  <c r="Q157" i="1" l="1"/>
  <c r="R157" i="1" s="1"/>
  <c r="S157" i="1"/>
  <c r="O158" i="1" l="1"/>
  <c r="N158" i="1"/>
  <c r="P158" i="1" l="1"/>
  <c r="Q158" i="1" l="1"/>
  <c r="R158" i="1" s="1"/>
  <c r="S158" i="1"/>
  <c r="O159" i="1" l="1"/>
  <c r="N159" i="1"/>
  <c r="P159" i="1" l="1"/>
  <c r="Q159" i="1" l="1"/>
  <c r="R159" i="1" s="1"/>
  <c r="S159" i="1"/>
  <c r="O160" i="1" l="1"/>
  <c r="N160" i="1"/>
  <c r="P160" i="1" l="1"/>
  <c r="Q160" i="1" l="1"/>
  <c r="R160" i="1" s="1"/>
  <c r="S160" i="1"/>
  <c r="O161" i="1" l="1"/>
  <c r="N161" i="1"/>
  <c r="P161" i="1" l="1"/>
  <c r="Q161" i="1" l="1"/>
  <c r="R161" i="1" s="1"/>
  <c r="S161" i="1"/>
  <c r="O162" i="1" l="1"/>
  <c r="N162" i="1"/>
  <c r="P162" i="1" l="1"/>
  <c r="Q162" i="1" l="1"/>
  <c r="R162" i="1" s="1"/>
  <c r="S162" i="1"/>
  <c r="O163" i="1" l="1"/>
  <c r="N163" i="1"/>
  <c r="P163" i="1" l="1"/>
  <c r="Q163" i="1" l="1"/>
  <c r="R163" i="1" s="1"/>
  <c r="S163" i="1"/>
  <c r="O164" i="1" l="1"/>
  <c r="N164" i="1"/>
  <c r="P164" i="1" l="1"/>
  <c r="Q164" i="1" l="1"/>
  <c r="R164" i="1" s="1"/>
  <c r="S164" i="1"/>
  <c r="O165" i="1" l="1"/>
  <c r="N165" i="1"/>
  <c r="P165" i="1" l="1"/>
  <c r="Q165" i="1" l="1"/>
  <c r="R165" i="1" s="1"/>
  <c r="S165" i="1"/>
  <c r="O166" i="1" l="1"/>
  <c r="N166" i="1"/>
  <c r="P166" i="1" l="1"/>
  <c r="Q166" i="1" l="1"/>
  <c r="R166" i="1" s="1"/>
  <c r="S166" i="1"/>
  <c r="O167" i="1" l="1"/>
  <c r="N167" i="1"/>
  <c r="P167" i="1" l="1"/>
  <c r="Q167" i="1" l="1"/>
  <c r="R167" i="1" s="1"/>
  <c r="S167" i="1"/>
  <c r="O168" i="1" l="1"/>
  <c r="N168" i="1"/>
  <c r="P168" i="1" l="1"/>
  <c r="Q168" i="1" l="1"/>
  <c r="R168" i="1" s="1"/>
  <c r="S168" i="1"/>
  <c r="N169" i="1" l="1"/>
  <c r="O169" i="1"/>
  <c r="P169" i="1" l="1"/>
  <c r="Q169" i="1" l="1"/>
  <c r="R169" i="1" s="1"/>
  <c r="S169" i="1"/>
  <c r="O170" i="1" l="1"/>
  <c r="N170" i="1"/>
  <c r="P170" i="1" l="1"/>
  <c r="Q170" i="1" l="1"/>
  <c r="R170" i="1" s="1"/>
  <c r="S170" i="1"/>
  <c r="O171" i="1" l="1"/>
  <c r="N171" i="1"/>
  <c r="P171" i="1" l="1"/>
  <c r="Q171" i="1" l="1"/>
  <c r="R171" i="1" s="1"/>
  <c r="S171" i="1"/>
  <c r="O172" i="1" l="1"/>
  <c r="N172" i="1"/>
  <c r="P172" i="1" l="1"/>
  <c r="Q172" i="1" l="1"/>
  <c r="R172" i="1" s="1"/>
  <c r="S172" i="1"/>
  <c r="O173" i="1" l="1"/>
  <c r="N173" i="1"/>
  <c r="P173" i="1" l="1"/>
  <c r="Q173" i="1" l="1"/>
  <c r="R173" i="1" s="1"/>
  <c r="S173" i="1"/>
  <c r="O174" i="1" l="1"/>
  <c r="N174" i="1"/>
  <c r="P174" i="1" l="1"/>
  <c r="Q174" i="1" l="1"/>
  <c r="R174" i="1" s="1"/>
  <c r="S174" i="1"/>
  <c r="O175" i="1" l="1"/>
  <c r="N175" i="1"/>
  <c r="P175" i="1" l="1"/>
  <c r="Q175" i="1" l="1"/>
  <c r="R175" i="1" s="1"/>
  <c r="S175" i="1"/>
  <c r="O176" i="1" l="1"/>
  <c r="N176" i="1"/>
  <c r="P176" i="1" l="1"/>
  <c r="Q176" i="1" l="1"/>
  <c r="R176" i="1" s="1"/>
  <c r="S176" i="1"/>
  <c r="N177" i="1" l="1"/>
  <c r="O177" i="1"/>
  <c r="P177" i="1" l="1"/>
  <c r="Q177" i="1" l="1"/>
  <c r="R177" i="1" s="1"/>
  <c r="S177" i="1"/>
  <c r="O178" i="1" l="1"/>
  <c r="N178" i="1"/>
  <c r="P178" i="1" l="1"/>
  <c r="Q178" i="1" l="1"/>
  <c r="R178" i="1" s="1"/>
  <c r="S178" i="1"/>
  <c r="O179" i="1" l="1"/>
  <c r="N179" i="1"/>
  <c r="P179" i="1" l="1"/>
  <c r="Q179" i="1" l="1"/>
  <c r="R179" i="1" s="1"/>
  <c r="S179" i="1"/>
  <c r="O180" i="1" l="1"/>
  <c r="N180" i="1"/>
  <c r="P180" i="1" l="1"/>
  <c r="Q180" i="1" l="1"/>
  <c r="R180" i="1" s="1"/>
  <c r="S180" i="1"/>
  <c r="O181" i="1" l="1"/>
  <c r="N181" i="1"/>
  <c r="P181" i="1" l="1"/>
  <c r="Q181" i="1" l="1"/>
  <c r="R181" i="1" s="1"/>
  <c r="S181" i="1"/>
  <c r="N182" i="1" l="1"/>
  <c r="O182" i="1"/>
  <c r="P182" i="1" l="1"/>
  <c r="Q182" i="1" l="1"/>
  <c r="R182" i="1" s="1"/>
  <c r="S182" i="1"/>
  <c r="O183" i="1" l="1"/>
  <c r="N183" i="1"/>
  <c r="P183" i="1" l="1"/>
  <c r="Q183" i="1" l="1"/>
  <c r="R183" i="1" s="1"/>
  <c r="S183" i="1"/>
  <c r="O184" i="1" l="1"/>
  <c r="N184" i="1"/>
  <c r="P184" i="1" l="1"/>
  <c r="Q184" i="1" l="1"/>
  <c r="R184" i="1" s="1"/>
  <c r="S184" i="1"/>
  <c r="O185" i="1" l="1"/>
  <c r="N185" i="1"/>
  <c r="P185" i="1" l="1"/>
  <c r="Q185" i="1" l="1"/>
  <c r="R185" i="1" s="1"/>
  <c r="S185" i="1"/>
  <c r="N186" i="1" l="1"/>
  <c r="O186" i="1"/>
  <c r="P186" i="1" l="1"/>
  <c r="Q186" i="1" l="1"/>
  <c r="R186" i="1" s="1"/>
  <c r="S186" i="1"/>
  <c r="O187" i="1" l="1"/>
  <c r="N187" i="1"/>
  <c r="P187" i="1" l="1"/>
  <c r="Q187" i="1" l="1"/>
  <c r="R187" i="1" s="1"/>
  <c r="S187" i="1"/>
  <c r="O188" i="1" l="1"/>
  <c r="N188" i="1"/>
  <c r="P188" i="1" l="1"/>
  <c r="Q188" i="1" l="1"/>
  <c r="R188" i="1" s="1"/>
  <c r="S188" i="1"/>
  <c r="O189" i="1" l="1"/>
  <c r="N189" i="1"/>
  <c r="P189" i="1" l="1"/>
  <c r="Q189" i="1" l="1"/>
  <c r="R189" i="1" s="1"/>
  <c r="S189" i="1"/>
  <c r="N190" i="1" l="1"/>
  <c r="O190" i="1"/>
  <c r="P190" i="1" l="1"/>
  <c r="Q190" i="1" l="1"/>
  <c r="R190" i="1" s="1"/>
  <c r="S190" i="1"/>
  <c r="O191" i="1" l="1"/>
  <c r="N191" i="1"/>
  <c r="P191" i="1" l="1"/>
  <c r="Q191" i="1" l="1"/>
  <c r="R191" i="1" s="1"/>
  <c r="S191" i="1"/>
  <c r="N192" i="1" l="1"/>
  <c r="O192" i="1"/>
  <c r="P192" i="1" l="1"/>
  <c r="Q192" i="1" l="1"/>
  <c r="R192" i="1" s="1"/>
  <c r="S192" i="1"/>
  <c r="O193" i="1" l="1"/>
  <c r="N193" i="1"/>
  <c r="P193" i="1" l="1"/>
  <c r="Q193" i="1" l="1"/>
  <c r="R193" i="1" s="1"/>
  <c r="S193" i="1"/>
  <c r="N194" i="1" l="1"/>
  <c r="O194" i="1"/>
  <c r="P194" i="1" l="1"/>
  <c r="Q194" i="1" l="1"/>
  <c r="R194" i="1" s="1"/>
  <c r="S194" i="1"/>
  <c r="O195" i="1" l="1"/>
  <c r="N195" i="1"/>
  <c r="P195" i="1" l="1"/>
  <c r="Q195" i="1" l="1"/>
  <c r="R195" i="1" s="1"/>
  <c r="S195" i="1"/>
  <c r="N196" i="1" l="1"/>
  <c r="O196" i="1"/>
  <c r="P196" i="1" l="1"/>
  <c r="Q196" i="1" l="1"/>
  <c r="R196" i="1" s="1"/>
  <c r="S196" i="1"/>
  <c r="O197" i="1" l="1"/>
  <c r="N197" i="1"/>
  <c r="P197" i="1" l="1"/>
  <c r="Q197" i="1" l="1"/>
  <c r="R197" i="1" s="1"/>
  <c r="S197" i="1"/>
  <c r="N198" i="1" l="1"/>
  <c r="O198" i="1"/>
  <c r="P198" i="1" l="1"/>
  <c r="Q198" i="1" l="1"/>
  <c r="R198" i="1" s="1"/>
  <c r="S198" i="1"/>
  <c r="O199" i="1" l="1"/>
  <c r="N199" i="1"/>
  <c r="P199" i="1" l="1"/>
  <c r="Q199" i="1" l="1"/>
  <c r="R199" i="1" s="1"/>
  <c r="S199" i="1"/>
  <c r="N200" i="1" l="1"/>
  <c r="O200" i="1"/>
  <c r="P200" i="1" l="1"/>
  <c r="Q200" i="1" l="1"/>
  <c r="R200" i="1" s="1"/>
  <c r="S200" i="1"/>
  <c r="O201" i="1" l="1"/>
  <c r="N201" i="1"/>
  <c r="P201" i="1" l="1"/>
  <c r="Q201" i="1" l="1"/>
  <c r="R201" i="1" s="1"/>
  <c r="S201" i="1"/>
  <c r="N202" i="1" l="1"/>
  <c r="O202" i="1"/>
  <c r="P202" i="1" l="1"/>
  <c r="Q202" i="1" l="1"/>
  <c r="R202" i="1" s="1"/>
  <c r="S202" i="1"/>
  <c r="O203" i="1" l="1"/>
  <c r="N203" i="1"/>
  <c r="P203" i="1" l="1"/>
  <c r="Q203" i="1" l="1"/>
  <c r="R203" i="1" s="1"/>
  <c r="S203" i="1"/>
  <c r="N204" i="1" l="1"/>
  <c r="O204" i="1"/>
  <c r="P204" i="1" l="1"/>
  <c r="Q204" i="1" l="1"/>
  <c r="R204" i="1" s="1"/>
  <c r="S204" i="1"/>
  <c r="O205" i="1" l="1"/>
  <c r="N205" i="1"/>
  <c r="P205" i="1" l="1"/>
  <c r="Q205" i="1" l="1"/>
  <c r="R205" i="1" s="1"/>
  <c r="S205" i="1"/>
  <c r="N206" i="1" l="1"/>
  <c r="O206" i="1"/>
  <c r="P206" i="1" l="1"/>
  <c r="Q206" i="1" l="1"/>
  <c r="R206" i="1" s="1"/>
  <c r="S206" i="1"/>
  <c r="O207" i="1" l="1"/>
  <c r="N207" i="1"/>
  <c r="P207" i="1" l="1"/>
  <c r="Q207" i="1" l="1"/>
  <c r="R207" i="1" s="1"/>
  <c r="S207" i="1"/>
  <c r="N208" i="1" l="1"/>
  <c r="O208" i="1"/>
  <c r="P208" i="1" l="1"/>
  <c r="Q208" i="1" l="1"/>
  <c r="R208" i="1" s="1"/>
  <c r="S208" i="1"/>
  <c r="O209" i="1" l="1"/>
  <c r="N209" i="1"/>
  <c r="P209" i="1" l="1"/>
  <c r="Q209" i="1" l="1"/>
  <c r="R209" i="1" s="1"/>
  <c r="S209" i="1"/>
  <c r="N210" i="1" l="1"/>
  <c r="O210" i="1"/>
  <c r="P210" i="1" l="1"/>
  <c r="Q210" i="1" l="1"/>
  <c r="R210" i="1" s="1"/>
  <c r="S210" i="1"/>
  <c r="O211" i="1" l="1"/>
  <c r="N211" i="1"/>
  <c r="P211" i="1" l="1"/>
  <c r="Q211" i="1" l="1"/>
  <c r="R211" i="1" s="1"/>
  <c r="S211" i="1"/>
  <c r="N212" i="1" l="1"/>
  <c r="O212" i="1"/>
  <c r="P212" i="1" l="1"/>
  <c r="Q212" i="1" l="1"/>
  <c r="R212" i="1" s="1"/>
  <c r="S212" i="1"/>
  <c r="O213" i="1" l="1"/>
  <c r="N213" i="1"/>
  <c r="P213" i="1" l="1"/>
  <c r="Q213" i="1" l="1"/>
  <c r="R213" i="1" s="1"/>
  <c r="S213" i="1"/>
  <c r="N214" i="1" l="1"/>
  <c r="O214" i="1"/>
  <c r="P214" i="1" l="1"/>
  <c r="Q214" i="1" l="1"/>
  <c r="R214" i="1" s="1"/>
  <c r="S214" i="1"/>
  <c r="O215" i="1" l="1"/>
  <c r="N215" i="1"/>
  <c r="P215" i="1" l="1"/>
  <c r="Q215" i="1" l="1"/>
  <c r="R215" i="1" s="1"/>
  <c r="S215" i="1"/>
  <c r="N216" i="1" l="1"/>
  <c r="O216" i="1"/>
  <c r="P216" i="1" l="1"/>
  <c r="Q216" i="1" l="1"/>
  <c r="R216" i="1" s="1"/>
  <c r="S216" i="1"/>
  <c r="O217" i="1" l="1"/>
  <c r="N217" i="1"/>
  <c r="P217" i="1" l="1"/>
  <c r="Q217" i="1" l="1"/>
  <c r="R217" i="1" s="1"/>
  <c r="S217" i="1"/>
  <c r="N218" i="1" l="1"/>
  <c r="O218" i="1"/>
  <c r="P218" i="1" l="1"/>
  <c r="Q218" i="1" l="1"/>
  <c r="R218" i="1" s="1"/>
  <c r="S218" i="1"/>
  <c r="O219" i="1" l="1"/>
  <c r="N219" i="1"/>
  <c r="P219" i="1" l="1"/>
  <c r="Q219" i="1" l="1"/>
  <c r="R219" i="1" s="1"/>
  <c r="S219" i="1"/>
  <c r="N220" i="1" l="1"/>
  <c r="O220" i="1"/>
  <c r="P220" i="1" l="1"/>
  <c r="Q220" i="1" l="1"/>
  <c r="R220" i="1" s="1"/>
  <c r="S220" i="1"/>
  <c r="O221" i="1" l="1"/>
  <c r="N221" i="1"/>
  <c r="P221" i="1" l="1"/>
  <c r="Q221" i="1" l="1"/>
  <c r="R221" i="1" s="1"/>
  <c r="S221" i="1"/>
  <c r="N222" i="1" l="1"/>
  <c r="O222" i="1"/>
  <c r="P222" i="1" l="1"/>
  <c r="Q222" i="1" l="1"/>
  <c r="R222" i="1" s="1"/>
  <c r="S222" i="1"/>
  <c r="O223" i="1" l="1"/>
  <c r="N223" i="1"/>
  <c r="P223" i="1" l="1"/>
  <c r="Q223" i="1" l="1"/>
  <c r="R223" i="1" s="1"/>
  <c r="S223" i="1"/>
  <c r="N224" i="1" l="1"/>
  <c r="O224" i="1"/>
  <c r="P224" i="1" l="1"/>
  <c r="Q224" i="1" l="1"/>
  <c r="R224" i="1" s="1"/>
  <c r="S224" i="1"/>
  <c r="O225" i="1" l="1"/>
  <c r="N225" i="1"/>
  <c r="P225" i="1" l="1"/>
  <c r="Q225" i="1" l="1"/>
  <c r="R225" i="1" s="1"/>
  <c r="S225" i="1"/>
  <c r="N226" i="1" l="1"/>
  <c r="O226" i="1"/>
  <c r="P226" i="1" l="1"/>
  <c r="Q226" i="1" l="1"/>
  <c r="R226" i="1" s="1"/>
  <c r="S226" i="1"/>
  <c r="O227" i="1" l="1"/>
  <c r="N227" i="1"/>
  <c r="P227" i="1" l="1"/>
  <c r="Q227" i="1" l="1"/>
  <c r="R227" i="1" s="1"/>
  <c r="S227" i="1"/>
  <c r="N228" i="1" l="1"/>
  <c r="O228" i="1"/>
  <c r="P228" i="1" l="1"/>
  <c r="Q228" i="1" l="1"/>
  <c r="R228" i="1" s="1"/>
  <c r="S228" i="1"/>
  <c r="O229" i="1" l="1"/>
  <c r="N229" i="1"/>
  <c r="P229" i="1" l="1"/>
  <c r="Q229" i="1" l="1"/>
  <c r="R229" i="1" s="1"/>
  <c r="S229" i="1"/>
  <c r="N230" i="1" l="1"/>
  <c r="O230" i="1"/>
  <c r="P230" i="1" l="1"/>
  <c r="Q230" i="1" l="1"/>
  <c r="R230" i="1" s="1"/>
  <c r="S230" i="1"/>
  <c r="O231" i="1" l="1"/>
  <c r="N231" i="1"/>
  <c r="P231" i="1" l="1"/>
  <c r="Q231" i="1" l="1"/>
  <c r="R231" i="1" s="1"/>
  <c r="S231" i="1"/>
  <c r="N232" i="1" l="1"/>
  <c r="O232" i="1"/>
  <c r="P232" i="1" l="1"/>
  <c r="Q232" i="1" l="1"/>
  <c r="R232" i="1" s="1"/>
  <c r="S232" i="1"/>
  <c r="O233" i="1" l="1"/>
  <c r="N233" i="1"/>
  <c r="P233" i="1" l="1"/>
  <c r="Q233" i="1" l="1"/>
  <c r="R233" i="1" s="1"/>
  <c r="S233" i="1"/>
  <c r="N234" i="1" l="1"/>
  <c r="O234" i="1"/>
  <c r="P234" i="1" l="1"/>
  <c r="Q234" i="1" l="1"/>
  <c r="R234" i="1" s="1"/>
  <c r="S234" i="1"/>
  <c r="O235" i="1" l="1"/>
  <c r="N235" i="1"/>
  <c r="P235" i="1" l="1"/>
  <c r="Q235" i="1" l="1"/>
  <c r="R235" i="1" s="1"/>
  <c r="S235" i="1"/>
  <c r="N236" i="1" l="1"/>
  <c r="O236" i="1"/>
  <c r="P236" i="1" l="1"/>
  <c r="Q236" i="1" l="1"/>
  <c r="R236" i="1" s="1"/>
  <c r="S236" i="1"/>
  <c r="O237" i="1" l="1"/>
  <c r="N237" i="1"/>
  <c r="P237" i="1" l="1"/>
  <c r="Q237" i="1" l="1"/>
  <c r="R237" i="1" s="1"/>
  <c r="S237" i="1"/>
  <c r="N238" i="1" l="1"/>
  <c r="O238" i="1"/>
  <c r="P238" i="1" l="1"/>
  <c r="Q238" i="1" l="1"/>
  <c r="R238" i="1" s="1"/>
  <c r="S238" i="1"/>
  <c r="O239" i="1" l="1"/>
  <c r="N239" i="1"/>
  <c r="P239" i="1" l="1"/>
  <c r="Q239" i="1" l="1"/>
  <c r="R239" i="1" s="1"/>
  <c r="S239" i="1"/>
  <c r="N240" i="1" l="1"/>
  <c r="O240" i="1"/>
  <c r="P240" i="1" l="1"/>
  <c r="Q240" i="1" l="1"/>
  <c r="R240" i="1" s="1"/>
  <c r="S240" i="1"/>
  <c r="O241" i="1" l="1"/>
  <c r="N241" i="1"/>
  <c r="P241" i="1" l="1"/>
  <c r="Q241" i="1" l="1"/>
  <c r="R241" i="1" s="1"/>
  <c r="S241" i="1"/>
  <c r="N242" i="1" l="1"/>
  <c r="O242" i="1"/>
  <c r="P242" i="1" l="1"/>
  <c r="Q242" i="1" l="1"/>
  <c r="R242" i="1" s="1"/>
  <c r="S242" i="1"/>
  <c r="O243" i="1" l="1"/>
  <c r="N243" i="1"/>
  <c r="P243" i="1" l="1"/>
  <c r="Q243" i="1" l="1"/>
  <c r="R243" i="1" s="1"/>
  <c r="S243" i="1"/>
  <c r="N244" i="1" l="1"/>
  <c r="O244" i="1"/>
  <c r="P244" i="1" l="1"/>
  <c r="Q244" i="1" l="1"/>
  <c r="R244" i="1" s="1"/>
  <c r="S244" i="1"/>
  <c r="O245" i="1" l="1"/>
  <c r="N245" i="1"/>
  <c r="P245" i="1" l="1"/>
  <c r="Q245" i="1" l="1"/>
  <c r="R245" i="1" s="1"/>
  <c r="S245" i="1"/>
  <c r="N246" i="1" l="1"/>
  <c r="O246" i="1"/>
  <c r="P246" i="1" l="1"/>
  <c r="Q246" i="1" l="1"/>
  <c r="R246" i="1" s="1"/>
  <c r="S246" i="1"/>
  <c r="O247" i="1" l="1"/>
  <c r="N247" i="1"/>
  <c r="P247" i="1" l="1"/>
  <c r="Q247" i="1" l="1"/>
  <c r="R247" i="1" s="1"/>
  <c r="S247" i="1"/>
  <c r="N248" i="1" l="1"/>
  <c r="O248" i="1"/>
  <c r="P248" i="1" l="1"/>
  <c r="Q248" i="1" l="1"/>
  <c r="R248" i="1" s="1"/>
  <c r="S248" i="1"/>
  <c r="O249" i="1" l="1"/>
  <c r="N249" i="1"/>
  <c r="P249" i="1" l="1"/>
  <c r="Q249" i="1" l="1"/>
  <c r="R249" i="1" s="1"/>
  <c r="S249" i="1"/>
  <c r="N250" i="1" l="1"/>
  <c r="O250" i="1"/>
  <c r="P250" i="1" l="1"/>
  <c r="Q250" i="1" l="1"/>
  <c r="R250" i="1" s="1"/>
  <c r="S250" i="1"/>
  <c r="O251" i="1" l="1"/>
  <c r="N251" i="1"/>
  <c r="P251" i="1" l="1"/>
  <c r="Q251" i="1" l="1"/>
  <c r="R251" i="1" s="1"/>
  <c r="S251" i="1"/>
  <c r="N252" i="1" l="1"/>
  <c r="O252" i="1"/>
  <c r="P252" i="1" l="1"/>
  <c r="Q252" i="1" l="1"/>
  <c r="R252" i="1" s="1"/>
  <c r="S252" i="1"/>
  <c r="O253" i="1" l="1"/>
  <c r="N253" i="1"/>
  <c r="P253" i="1" l="1"/>
  <c r="Q253" i="1" l="1"/>
  <c r="R253" i="1" s="1"/>
  <c r="S253" i="1"/>
  <c r="N254" i="1" l="1"/>
  <c r="O254" i="1"/>
  <c r="P254" i="1" l="1"/>
  <c r="Q254" i="1" l="1"/>
  <c r="R254" i="1" s="1"/>
  <c r="S254" i="1"/>
  <c r="O255" i="1" l="1"/>
  <c r="N255" i="1"/>
  <c r="P255" i="1" l="1"/>
  <c r="Q255" i="1" l="1"/>
  <c r="R255" i="1" s="1"/>
  <c r="S255" i="1"/>
  <c r="N256" i="1" l="1"/>
  <c r="O256" i="1"/>
  <c r="P256" i="1" l="1"/>
  <c r="Q256" i="1" l="1"/>
  <c r="R256" i="1" s="1"/>
  <c r="S256" i="1"/>
  <c r="O257" i="1" l="1"/>
  <c r="N257" i="1"/>
  <c r="P257" i="1" l="1"/>
  <c r="Q257" i="1" l="1"/>
  <c r="R257" i="1" s="1"/>
  <c r="S257" i="1"/>
  <c r="N258" i="1" l="1"/>
  <c r="O258" i="1"/>
  <c r="P258" i="1" l="1"/>
  <c r="Q258" i="1" l="1"/>
  <c r="R258" i="1" s="1"/>
  <c r="S258" i="1"/>
  <c r="O259" i="1" l="1"/>
  <c r="N259" i="1"/>
  <c r="P259" i="1" l="1"/>
  <c r="Q259" i="1" l="1"/>
  <c r="R259" i="1" s="1"/>
  <c r="S259" i="1"/>
  <c r="N260" i="1" l="1"/>
  <c r="O260" i="1"/>
  <c r="P260" i="1" l="1"/>
  <c r="Q260" i="1" l="1"/>
  <c r="R260" i="1" s="1"/>
  <c r="S260" i="1"/>
  <c r="O261" i="1" l="1"/>
  <c r="N261" i="1"/>
  <c r="P261" i="1" l="1"/>
  <c r="Q261" i="1" l="1"/>
  <c r="R261" i="1" s="1"/>
  <c r="S261" i="1"/>
  <c r="N262" i="1" l="1"/>
  <c r="O262" i="1"/>
  <c r="P262" i="1" l="1"/>
  <c r="Q262" i="1" l="1"/>
  <c r="R262" i="1" s="1"/>
  <c r="S262" i="1"/>
  <c r="O263" i="1" l="1"/>
  <c r="N263" i="1"/>
  <c r="P263" i="1" l="1"/>
  <c r="Q263" i="1" l="1"/>
  <c r="R263" i="1" s="1"/>
  <c r="S263" i="1"/>
  <c r="N264" i="1" l="1"/>
  <c r="O264" i="1"/>
  <c r="P264" i="1" l="1"/>
  <c r="Q264" i="1" l="1"/>
  <c r="R264" i="1" s="1"/>
  <c r="S264" i="1"/>
  <c r="N265" i="1" l="1"/>
  <c r="O265" i="1"/>
  <c r="P265" i="1" l="1"/>
  <c r="Q265" i="1" l="1"/>
  <c r="R265" i="1" s="1"/>
  <c r="S265" i="1"/>
  <c r="O266" i="1" l="1"/>
  <c r="N266" i="1"/>
  <c r="P266" i="1" l="1"/>
  <c r="Q266" i="1" l="1"/>
  <c r="R266" i="1" s="1"/>
  <c r="S266" i="1"/>
  <c r="N267" i="1" l="1"/>
  <c r="O267" i="1"/>
  <c r="P267" i="1" l="1"/>
  <c r="Q267" i="1" l="1"/>
  <c r="R267" i="1" s="1"/>
  <c r="S267" i="1"/>
  <c r="O268" i="1" l="1"/>
  <c r="N268" i="1"/>
  <c r="P268" i="1" l="1"/>
  <c r="Q268" i="1" l="1"/>
  <c r="R268" i="1" s="1"/>
  <c r="S268" i="1"/>
  <c r="N269" i="1" l="1"/>
  <c r="O269" i="1"/>
  <c r="P269" i="1" l="1"/>
  <c r="Q269" i="1" l="1"/>
  <c r="R269" i="1" s="1"/>
  <c r="S269" i="1"/>
  <c r="O270" i="1" l="1"/>
  <c r="N270" i="1"/>
  <c r="P270" i="1" l="1"/>
  <c r="Q270" i="1" l="1"/>
  <c r="R270" i="1" s="1"/>
  <c r="S270" i="1"/>
  <c r="O271" i="1" l="1"/>
  <c r="N271" i="1"/>
  <c r="P271" i="1" l="1"/>
  <c r="Q271" i="1" l="1"/>
  <c r="R271" i="1" s="1"/>
  <c r="S271" i="1"/>
  <c r="O272" i="1" l="1"/>
  <c r="N272" i="1"/>
  <c r="P272" i="1" l="1"/>
  <c r="Q272" i="1" l="1"/>
  <c r="R272" i="1" s="1"/>
  <c r="S272" i="1"/>
  <c r="N273" i="1" l="1"/>
  <c r="O273" i="1"/>
  <c r="P273" i="1" l="1"/>
  <c r="Q273" i="1" l="1"/>
  <c r="R273" i="1" s="1"/>
  <c r="S273" i="1"/>
  <c r="O274" i="1" l="1"/>
  <c r="N274" i="1"/>
  <c r="P274" i="1" l="1"/>
  <c r="Q274" i="1" l="1"/>
  <c r="R274" i="1" s="1"/>
  <c r="S274" i="1"/>
  <c r="O275" i="1" l="1"/>
  <c r="N275" i="1"/>
  <c r="P275" i="1" l="1"/>
  <c r="Q275" i="1" l="1"/>
  <c r="R275" i="1" s="1"/>
  <c r="S275" i="1"/>
  <c r="O276" i="1" l="1"/>
  <c r="N276" i="1"/>
  <c r="P276" i="1" l="1"/>
  <c r="Q276" i="1" l="1"/>
  <c r="R276" i="1" s="1"/>
  <c r="S276" i="1"/>
  <c r="N277" i="1" l="1"/>
  <c r="O277" i="1"/>
  <c r="P277" i="1" l="1"/>
  <c r="Q277" i="1" l="1"/>
  <c r="R277" i="1" s="1"/>
  <c r="S277" i="1"/>
  <c r="O278" i="1" l="1"/>
  <c r="N278" i="1"/>
  <c r="P278" i="1" l="1"/>
  <c r="Q278" i="1" l="1"/>
  <c r="R278" i="1" s="1"/>
  <c r="S278" i="1"/>
  <c r="O279" i="1" l="1"/>
  <c r="N279" i="1"/>
  <c r="P279" i="1" l="1"/>
  <c r="Q279" i="1" l="1"/>
  <c r="R279" i="1" s="1"/>
  <c r="S279" i="1"/>
  <c r="O280" i="1" l="1"/>
  <c r="N280" i="1"/>
  <c r="P280" i="1" l="1"/>
  <c r="Q280" i="1" l="1"/>
  <c r="R280" i="1" s="1"/>
  <c r="S280" i="1"/>
  <c r="N281" i="1" l="1"/>
  <c r="O281" i="1"/>
  <c r="P281" i="1" l="1"/>
  <c r="Q281" i="1" l="1"/>
  <c r="R281" i="1" s="1"/>
  <c r="S281" i="1"/>
  <c r="O282" i="1" l="1"/>
  <c r="N282" i="1"/>
  <c r="P282" i="1" l="1"/>
  <c r="Q282" i="1" l="1"/>
  <c r="R282" i="1" s="1"/>
  <c r="S282" i="1"/>
  <c r="O283" i="1" l="1"/>
  <c r="N283" i="1"/>
  <c r="P283" i="1" l="1"/>
  <c r="Q283" i="1" l="1"/>
  <c r="R283" i="1" s="1"/>
  <c r="S283" i="1"/>
  <c r="O284" i="1" l="1"/>
  <c r="N284" i="1"/>
  <c r="P284" i="1" l="1"/>
  <c r="Q284" i="1" l="1"/>
  <c r="R284" i="1" s="1"/>
  <c r="S284" i="1"/>
  <c r="N285" i="1" l="1"/>
  <c r="O285" i="1"/>
  <c r="P285" i="1" l="1"/>
  <c r="Q285" i="1" l="1"/>
  <c r="R285" i="1" s="1"/>
  <c r="S285" i="1"/>
  <c r="O286" i="1" l="1"/>
  <c r="N286" i="1"/>
  <c r="P286" i="1" l="1"/>
  <c r="Q286" i="1" l="1"/>
  <c r="R286" i="1" s="1"/>
  <c r="S286" i="1"/>
  <c r="O287" i="1" l="1"/>
  <c r="N287" i="1"/>
  <c r="P287" i="1" l="1"/>
  <c r="Q287" i="1" l="1"/>
  <c r="R287" i="1" s="1"/>
  <c r="S287" i="1"/>
  <c r="O288" i="1" l="1"/>
  <c r="N288" i="1"/>
  <c r="P288" i="1" l="1"/>
  <c r="Q288" i="1" l="1"/>
  <c r="R288" i="1" s="1"/>
  <c r="S288" i="1"/>
  <c r="N289" i="1" l="1"/>
  <c r="O289" i="1"/>
  <c r="P289" i="1" l="1"/>
  <c r="Q289" i="1" l="1"/>
  <c r="R289" i="1" s="1"/>
  <c r="S289" i="1"/>
  <c r="O290" i="1" l="1"/>
  <c r="N290" i="1"/>
  <c r="P290" i="1" l="1"/>
  <c r="Q290" i="1" l="1"/>
  <c r="R290" i="1" s="1"/>
  <c r="S290" i="1"/>
  <c r="O291" i="1" l="1"/>
  <c r="N291" i="1"/>
  <c r="P291" i="1" l="1"/>
  <c r="Q291" i="1" l="1"/>
  <c r="R291" i="1" s="1"/>
  <c r="S291" i="1"/>
  <c r="O292" i="1" l="1"/>
  <c r="N292" i="1"/>
  <c r="P292" i="1" l="1"/>
  <c r="Q292" i="1" l="1"/>
  <c r="R292" i="1" s="1"/>
  <c r="S292" i="1"/>
  <c r="N293" i="1" l="1"/>
  <c r="O293" i="1"/>
  <c r="P293" i="1" l="1"/>
  <c r="Q293" i="1" l="1"/>
  <c r="R293" i="1" s="1"/>
  <c r="S293" i="1"/>
  <c r="O294" i="1" l="1"/>
  <c r="N294" i="1"/>
  <c r="P294" i="1" l="1"/>
  <c r="Q294" i="1" l="1"/>
  <c r="R294" i="1" s="1"/>
  <c r="S294" i="1"/>
  <c r="O295" i="1" l="1"/>
  <c r="N295" i="1"/>
  <c r="P295" i="1" l="1"/>
  <c r="Q295" i="1" l="1"/>
  <c r="R295" i="1" s="1"/>
  <c r="S295" i="1"/>
  <c r="O296" i="1" l="1"/>
  <c r="N296" i="1"/>
  <c r="P296" i="1" l="1"/>
  <c r="Q296" i="1" l="1"/>
  <c r="R296" i="1" s="1"/>
  <c r="S296" i="1"/>
  <c r="N297" i="1" l="1"/>
  <c r="O297" i="1"/>
  <c r="P297" i="1" l="1"/>
  <c r="Q297" i="1" l="1"/>
  <c r="R297" i="1" s="1"/>
  <c r="S297" i="1"/>
  <c r="O298" i="1" l="1"/>
  <c r="N298" i="1"/>
  <c r="P298" i="1" l="1"/>
  <c r="Q298" i="1" l="1"/>
  <c r="R298" i="1" s="1"/>
  <c r="S298" i="1"/>
  <c r="O299" i="1" l="1"/>
  <c r="N299" i="1"/>
  <c r="P299" i="1" l="1"/>
  <c r="Q299" i="1" l="1"/>
  <c r="R299" i="1" s="1"/>
  <c r="S299" i="1"/>
  <c r="O300" i="1" l="1"/>
  <c r="N300" i="1"/>
  <c r="P300" i="1" l="1"/>
  <c r="Q300" i="1" l="1"/>
  <c r="R300" i="1" s="1"/>
  <c r="S300" i="1"/>
  <c r="N301" i="1" l="1"/>
  <c r="O301" i="1"/>
  <c r="P301" i="1" l="1"/>
  <c r="Q301" i="1" l="1"/>
  <c r="R301" i="1" s="1"/>
  <c r="S301" i="1"/>
  <c r="O302" i="1" l="1"/>
  <c r="N302" i="1"/>
  <c r="P302" i="1" l="1"/>
  <c r="Q302" i="1" l="1"/>
  <c r="R302" i="1" s="1"/>
  <c r="S302" i="1"/>
  <c r="O303" i="1" l="1"/>
  <c r="N303" i="1"/>
  <c r="P303" i="1" l="1"/>
  <c r="Q303" i="1" l="1"/>
  <c r="R303" i="1" s="1"/>
  <c r="S303" i="1"/>
  <c r="O304" i="1" l="1"/>
  <c r="N304" i="1"/>
  <c r="P304" i="1" l="1"/>
  <c r="Q304" i="1" l="1"/>
  <c r="R304" i="1" s="1"/>
  <c r="S304" i="1"/>
  <c r="N305" i="1" l="1"/>
  <c r="O305" i="1"/>
  <c r="P305" i="1" l="1"/>
  <c r="Q305" i="1" l="1"/>
  <c r="R305" i="1" s="1"/>
  <c r="S305" i="1"/>
  <c r="O306" i="1" l="1"/>
  <c r="N306" i="1"/>
  <c r="P306" i="1" l="1"/>
  <c r="Q306" i="1" l="1"/>
  <c r="R306" i="1" s="1"/>
  <c r="S306" i="1"/>
  <c r="O307" i="1" l="1"/>
  <c r="N307" i="1"/>
  <c r="P307" i="1" l="1"/>
  <c r="Q307" i="1" l="1"/>
  <c r="R307" i="1" s="1"/>
  <c r="S307" i="1"/>
  <c r="O308" i="1" l="1"/>
  <c r="N308" i="1"/>
  <c r="P308" i="1" l="1"/>
  <c r="Q308" i="1" l="1"/>
  <c r="R308" i="1" s="1"/>
  <c r="S308" i="1"/>
  <c r="N309" i="1" l="1"/>
  <c r="O309" i="1"/>
  <c r="P309" i="1" l="1"/>
  <c r="Q309" i="1" l="1"/>
  <c r="R309" i="1" s="1"/>
  <c r="S309" i="1"/>
  <c r="O310" i="1" l="1"/>
  <c r="N310" i="1"/>
  <c r="P310" i="1" l="1"/>
  <c r="Q310" i="1" l="1"/>
  <c r="R310" i="1" s="1"/>
  <c r="S310" i="1"/>
  <c r="O311" i="1" l="1"/>
  <c r="N311" i="1"/>
  <c r="P311" i="1" l="1"/>
  <c r="Q311" i="1" l="1"/>
  <c r="R311" i="1" s="1"/>
  <c r="S311" i="1"/>
  <c r="O312" i="1" l="1"/>
  <c r="N312" i="1"/>
  <c r="P312" i="1" l="1"/>
  <c r="Q312" i="1" l="1"/>
  <c r="R312" i="1" s="1"/>
  <c r="S312" i="1"/>
  <c r="N313" i="1" l="1"/>
  <c r="O313" i="1"/>
  <c r="P313" i="1" l="1"/>
  <c r="Q313" i="1" l="1"/>
  <c r="R313" i="1" s="1"/>
  <c r="S313" i="1"/>
  <c r="O314" i="1" l="1"/>
  <c r="N314" i="1"/>
  <c r="P314" i="1" l="1"/>
  <c r="Q314" i="1" l="1"/>
  <c r="R314" i="1" s="1"/>
  <c r="S314" i="1"/>
  <c r="O315" i="1" l="1"/>
  <c r="N315" i="1"/>
  <c r="P315" i="1" l="1"/>
  <c r="Q315" i="1" l="1"/>
  <c r="R315" i="1" s="1"/>
  <c r="S315" i="1"/>
  <c r="O316" i="1" l="1"/>
  <c r="N316" i="1"/>
  <c r="P316" i="1" l="1"/>
  <c r="Q316" i="1" l="1"/>
  <c r="R316" i="1" s="1"/>
  <c r="S316" i="1"/>
  <c r="N317" i="1" l="1"/>
  <c r="O317" i="1"/>
  <c r="P317" i="1" l="1"/>
  <c r="Q317" i="1" l="1"/>
  <c r="R317" i="1" s="1"/>
  <c r="S317" i="1"/>
  <c r="O318" i="1" l="1"/>
  <c r="N318" i="1"/>
  <c r="P318" i="1" l="1"/>
  <c r="Q318" i="1" l="1"/>
  <c r="R318" i="1" s="1"/>
  <c r="S318" i="1"/>
  <c r="O319" i="1" l="1"/>
  <c r="N319" i="1"/>
  <c r="P319" i="1" l="1"/>
  <c r="Q319" i="1" l="1"/>
  <c r="R319" i="1" s="1"/>
  <c r="S319" i="1"/>
  <c r="O320" i="1" l="1"/>
  <c r="N320" i="1"/>
  <c r="P320" i="1" l="1"/>
  <c r="Q320" i="1" l="1"/>
  <c r="R320" i="1" s="1"/>
  <c r="S320" i="1"/>
  <c r="N321" i="1" l="1"/>
  <c r="O321" i="1"/>
  <c r="P321" i="1" l="1"/>
  <c r="Q321" i="1" l="1"/>
  <c r="R321" i="1" s="1"/>
  <c r="S321" i="1"/>
  <c r="O322" i="1" l="1"/>
  <c r="N322" i="1"/>
  <c r="P322" i="1" l="1"/>
  <c r="Q322" i="1" l="1"/>
  <c r="R322" i="1" s="1"/>
  <c r="S322" i="1"/>
  <c r="O323" i="1" l="1"/>
  <c r="N323" i="1"/>
  <c r="P323" i="1" l="1"/>
  <c r="Q323" i="1" l="1"/>
  <c r="R323" i="1" s="1"/>
  <c r="S323" i="1"/>
  <c r="N324" i="1" l="1"/>
  <c r="O324" i="1"/>
  <c r="P324" i="1" l="1"/>
  <c r="Q324" i="1" l="1"/>
  <c r="R324" i="1" s="1"/>
  <c r="S324" i="1"/>
  <c r="O325" i="1" l="1"/>
  <c r="N325" i="1"/>
  <c r="P325" i="1" l="1"/>
  <c r="Q325" i="1" l="1"/>
  <c r="R325" i="1" s="1"/>
  <c r="S325" i="1"/>
  <c r="N326" i="1" l="1"/>
  <c r="O326" i="1"/>
  <c r="P326" i="1" l="1"/>
  <c r="Q326" i="1" l="1"/>
  <c r="R326" i="1" s="1"/>
  <c r="S326" i="1"/>
  <c r="O327" i="1" l="1"/>
  <c r="N327" i="1"/>
  <c r="P327" i="1" l="1"/>
  <c r="Q327" i="1" l="1"/>
  <c r="R327" i="1" s="1"/>
  <c r="S327" i="1"/>
  <c r="N328" i="1" l="1"/>
  <c r="O328" i="1"/>
  <c r="P328" i="1" l="1"/>
  <c r="Q328" i="1" l="1"/>
  <c r="R328" i="1" s="1"/>
  <c r="S328" i="1"/>
  <c r="O329" i="1" l="1"/>
  <c r="N329" i="1"/>
  <c r="P329" i="1" l="1"/>
  <c r="Q329" i="1" l="1"/>
  <c r="R329" i="1" s="1"/>
  <c r="S329" i="1"/>
  <c r="O330" i="1" l="1"/>
  <c r="N330" i="1"/>
  <c r="P330" i="1" l="1"/>
  <c r="Q330" i="1" l="1"/>
  <c r="R330" i="1" s="1"/>
  <c r="S330" i="1"/>
  <c r="O331" i="1" l="1"/>
  <c r="N331" i="1"/>
  <c r="P331" i="1" l="1"/>
  <c r="Q331" i="1" l="1"/>
  <c r="R331" i="1" s="1"/>
  <c r="S331" i="1"/>
  <c r="N332" i="1" l="1"/>
  <c r="O332" i="1"/>
  <c r="P332" i="1" l="1"/>
  <c r="Q332" i="1" l="1"/>
  <c r="R332" i="1" s="1"/>
  <c r="S332" i="1"/>
  <c r="O333" i="1" l="1"/>
  <c r="N333" i="1"/>
  <c r="P333" i="1" l="1"/>
  <c r="Q333" i="1" l="1"/>
  <c r="R333" i="1" s="1"/>
  <c r="S333" i="1"/>
  <c r="O334" i="1" l="1"/>
  <c r="N334" i="1"/>
  <c r="P334" i="1" l="1"/>
  <c r="Q334" i="1" l="1"/>
  <c r="R334" i="1" s="1"/>
  <c r="S334" i="1"/>
  <c r="N335" i="1" l="1"/>
  <c r="O335" i="1"/>
  <c r="P335" i="1" l="1"/>
  <c r="Q335" i="1" l="1"/>
  <c r="R335" i="1" s="1"/>
  <c r="S335" i="1"/>
  <c r="N336" i="1" l="1"/>
  <c r="O336" i="1"/>
  <c r="P336" i="1" l="1"/>
  <c r="Q336" i="1" l="1"/>
  <c r="R336" i="1" s="1"/>
  <c r="S336" i="1"/>
  <c r="O337" i="1" l="1"/>
  <c r="N337" i="1"/>
  <c r="P337" i="1" l="1"/>
  <c r="Q337" i="1" l="1"/>
  <c r="R337" i="1" s="1"/>
  <c r="S337" i="1"/>
  <c r="O338" i="1" l="1"/>
  <c r="N338" i="1"/>
  <c r="P338" i="1" l="1"/>
  <c r="Q338" i="1" l="1"/>
  <c r="R338" i="1" s="1"/>
  <c r="S338" i="1"/>
  <c r="O339" i="1" l="1"/>
  <c r="N339" i="1"/>
  <c r="P339" i="1" l="1"/>
  <c r="Q339" i="1" l="1"/>
  <c r="R339" i="1" s="1"/>
  <c r="S339" i="1"/>
  <c r="N340" i="1" l="1"/>
  <c r="O340" i="1"/>
  <c r="P340" i="1" l="1"/>
  <c r="Q340" i="1" l="1"/>
  <c r="R340" i="1" s="1"/>
  <c r="S340" i="1"/>
  <c r="O341" i="1" l="1"/>
  <c r="N341" i="1"/>
  <c r="P341" i="1" l="1"/>
  <c r="Q341" i="1" l="1"/>
  <c r="R341" i="1" s="1"/>
  <c r="S341" i="1"/>
  <c r="N342" i="1" l="1"/>
  <c r="O342" i="1"/>
  <c r="P342" i="1" l="1"/>
  <c r="Q342" i="1" l="1"/>
  <c r="R342" i="1" s="1"/>
  <c r="S342" i="1"/>
  <c r="O343" i="1" l="1"/>
  <c r="N343" i="1"/>
  <c r="P343" i="1" l="1"/>
  <c r="Q343" i="1" l="1"/>
  <c r="R343" i="1" s="1"/>
  <c r="S343" i="1"/>
  <c r="N344" i="1" l="1"/>
  <c r="O344" i="1"/>
  <c r="P344" i="1" l="1"/>
  <c r="Q344" i="1" l="1"/>
  <c r="R344" i="1" s="1"/>
  <c r="S344" i="1"/>
  <c r="O345" i="1" l="1"/>
  <c r="N345" i="1"/>
  <c r="P345" i="1" l="1"/>
  <c r="Q345" i="1" l="1"/>
  <c r="R345" i="1" s="1"/>
  <c r="S345" i="1"/>
  <c r="O346" i="1" l="1"/>
  <c r="N346" i="1"/>
  <c r="P346" i="1" l="1"/>
  <c r="Q346" i="1" l="1"/>
  <c r="R346" i="1" s="1"/>
  <c r="S346" i="1"/>
  <c r="O347" i="1" l="1"/>
  <c r="N347" i="1"/>
  <c r="P347" i="1" l="1"/>
  <c r="Q347" i="1" l="1"/>
  <c r="R347" i="1" s="1"/>
  <c r="S347" i="1"/>
  <c r="N348" i="1" l="1"/>
  <c r="O348" i="1"/>
  <c r="P348" i="1" l="1"/>
  <c r="Q348" i="1" l="1"/>
  <c r="R348" i="1" s="1"/>
  <c r="S348" i="1"/>
  <c r="O349" i="1" l="1"/>
  <c r="N349" i="1"/>
  <c r="P349" i="1" l="1"/>
  <c r="Q349" i="1" l="1"/>
  <c r="R349" i="1" s="1"/>
  <c r="S349" i="1"/>
  <c r="O350" i="1" l="1"/>
  <c r="N350" i="1"/>
  <c r="P350" i="1" l="1"/>
  <c r="Q350" i="1" l="1"/>
  <c r="R350" i="1" s="1"/>
  <c r="S350" i="1"/>
  <c r="N351" i="1" l="1"/>
  <c r="O351" i="1"/>
  <c r="P351" i="1" l="1"/>
  <c r="Q351" i="1" l="1"/>
  <c r="R351" i="1" s="1"/>
  <c r="S351" i="1"/>
  <c r="N352" i="1" l="1"/>
  <c r="O352" i="1"/>
  <c r="P352" i="1" l="1"/>
  <c r="Q352" i="1" l="1"/>
  <c r="R352" i="1" s="1"/>
  <c r="S352" i="1"/>
  <c r="O353" i="1" l="1"/>
  <c r="N353" i="1"/>
  <c r="P353" i="1" l="1"/>
  <c r="Q353" i="1" l="1"/>
  <c r="R353" i="1" s="1"/>
  <c r="S353" i="1"/>
  <c r="O354" i="1" l="1"/>
  <c r="N354" i="1"/>
  <c r="P354" i="1" l="1"/>
  <c r="Q354" i="1" l="1"/>
  <c r="R354" i="1" s="1"/>
  <c r="S354" i="1"/>
  <c r="O355" i="1" l="1"/>
  <c r="N355" i="1"/>
  <c r="P355" i="1" l="1"/>
  <c r="Q355" i="1" l="1"/>
  <c r="R355" i="1" s="1"/>
  <c r="S355" i="1"/>
  <c r="N356" i="1" l="1"/>
  <c r="O356" i="1"/>
  <c r="P356" i="1" l="1"/>
  <c r="Q356" i="1" l="1"/>
  <c r="R356" i="1" s="1"/>
  <c r="S356" i="1"/>
  <c r="O357" i="1" l="1"/>
  <c r="N357" i="1"/>
  <c r="P357" i="1" l="1"/>
  <c r="Q357" i="1" l="1"/>
  <c r="R357" i="1" s="1"/>
  <c r="S357" i="1"/>
  <c r="N358" i="1" l="1"/>
  <c r="O358" i="1"/>
  <c r="P358" i="1" l="1"/>
  <c r="Q358" i="1" l="1"/>
  <c r="R358" i="1" s="1"/>
  <c r="S358" i="1"/>
  <c r="O359" i="1" l="1"/>
  <c r="N359" i="1"/>
  <c r="P359" i="1" l="1"/>
  <c r="Q359" i="1" l="1"/>
  <c r="R359" i="1" s="1"/>
  <c r="S359" i="1"/>
  <c r="N360" i="1" l="1"/>
  <c r="O360" i="1"/>
  <c r="P360" i="1" l="1"/>
  <c r="Q360" i="1" l="1"/>
  <c r="R360" i="1" s="1"/>
  <c r="S360" i="1"/>
  <c r="O361" i="1" l="1"/>
  <c r="N361" i="1"/>
  <c r="P361" i="1" l="1"/>
  <c r="Q361" i="1" l="1"/>
  <c r="R361" i="1" s="1"/>
  <c r="S361" i="1"/>
  <c r="O362" i="1" l="1"/>
  <c r="N362" i="1"/>
  <c r="P362" i="1" l="1"/>
  <c r="Q362" i="1" l="1"/>
  <c r="R362" i="1" s="1"/>
  <c r="S362" i="1"/>
  <c r="O363" i="1" l="1"/>
  <c r="N363" i="1"/>
  <c r="P363" i="1" l="1"/>
  <c r="Q363" i="1" l="1"/>
  <c r="R363" i="1" s="1"/>
  <c r="S363" i="1"/>
  <c r="N364" i="1" l="1"/>
  <c r="O364" i="1"/>
  <c r="P364" i="1" l="1"/>
  <c r="Q364" i="1" l="1"/>
  <c r="R364" i="1" s="1"/>
  <c r="S364" i="1"/>
  <c r="O365" i="1" l="1"/>
  <c r="N365" i="1"/>
  <c r="P365" i="1" l="1"/>
  <c r="Q365" i="1" l="1"/>
  <c r="R365" i="1" s="1"/>
  <c r="S365" i="1"/>
  <c r="O366" i="1" l="1"/>
  <c r="N366" i="1"/>
  <c r="P366" i="1" l="1"/>
  <c r="Q366" i="1" l="1"/>
  <c r="R366" i="1" s="1"/>
  <c r="S366" i="1"/>
  <c r="N367" i="1" l="1"/>
  <c r="O367" i="1"/>
  <c r="P367" i="1" l="1"/>
  <c r="Q367" i="1" l="1"/>
  <c r="R367" i="1" s="1"/>
  <c r="S367" i="1"/>
  <c r="N368" i="1" l="1"/>
  <c r="O368" i="1"/>
  <c r="P368" i="1" l="1"/>
  <c r="Q368" i="1" l="1"/>
  <c r="R368" i="1" s="1"/>
  <c r="S368" i="1"/>
  <c r="O369" i="1" l="1"/>
  <c r="N369" i="1"/>
  <c r="P369" i="1" l="1"/>
  <c r="Q369" i="1" l="1"/>
  <c r="R369" i="1" s="1"/>
  <c r="S369" i="1"/>
  <c r="O370" i="1" l="1"/>
  <c r="N370" i="1"/>
  <c r="P370" i="1" l="1"/>
  <c r="Q370" i="1" l="1"/>
  <c r="R370" i="1" s="1"/>
  <c r="S370" i="1"/>
  <c r="O371" i="1" l="1"/>
  <c r="N371" i="1"/>
  <c r="P371" i="1" l="1"/>
  <c r="Q371" i="1" l="1"/>
  <c r="R371" i="1" s="1"/>
  <c r="S371" i="1"/>
  <c r="N372" i="1" l="1"/>
  <c r="O372" i="1"/>
  <c r="P372" i="1" l="1"/>
  <c r="Q372" i="1" l="1"/>
  <c r="R372" i="1" s="1"/>
  <c r="S372" i="1"/>
  <c r="O373" i="1" l="1"/>
  <c r="N373" i="1"/>
  <c r="P373" i="1" l="1"/>
  <c r="Q373" i="1" l="1"/>
  <c r="R373" i="1" s="1"/>
  <c r="S373" i="1"/>
  <c r="N374" i="1" l="1"/>
  <c r="O374" i="1"/>
  <c r="P374" i="1" l="1"/>
  <c r="Q374" i="1" l="1"/>
  <c r="R374" i="1" s="1"/>
  <c r="S374" i="1"/>
  <c r="O375" i="1" l="1"/>
  <c r="N375" i="1"/>
  <c r="P375" i="1" l="1"/>
  <c r="Q375" i="1" l="1"/>
  <c r="R375" i="1" s="1"/>
  <c r="S375" i="1"/>
  <c r="N376" i="1" l="1"/>
  <c r="O376" i="1"/>
  <c r="P376" i="1" l="1"/>
  <c r="Q376" i="1" l="1"/>
  <c r="R376" i="1" s="1"/>
  <c r="S376" i="1"/>
  <c r="O377" i="1" l="1"/>
  <c r="N377" i="1"/>
  <c r="P377" i="1" l="1"/>
  <c r="Q377" i="1" l="1"/>
  <c r="R377" i="1" s="1"/>
  <c r="S377" i="1"/>
  <c r="O378" i="1" l="1"/>
  <c r="N378" i="1"/>
  <c r="P378" i="1" l="1"/>
  <c r="Q378" i="1" l="1"/>
  <c r="R378" i="1" s="1"/>
  <c r="S378" i="1"/>
  <c r="O379" i="1" l="1"/>
  <c r="N379" i="1"/>
  <c r="P379" i="1" l="1"/>
  <c r="Q379" i="1" l="1"/>
  <c r="R379" i="1" s="1"/>
  <c r="S379" i="1"/>
  <c r="N380" i="1" l="1"/>
  <c r="O380" i="1"/>
  <c r="P380" i="1" l="1"/>
  <c r="Q380" i="1" l="1"/>
  <c r="R380" i="1" s="1"/>
  <c r="S380" i="1"/>
  <c r="O381" i="1" l="1"/>
  <c r="N381" i="1"/>
  <c r="P381" i="1" l="1"/>
  <c r="Q381" i="1" l="1"/>
  <c r="R381" i="1" s="1"/>
  <c r="S381" i="1"/>
  <c r="O382" i="1" l="1"/>
  <c r="N382" i="1"/>
  <c r="P382" i="1" l="1"/>
  <c r="Q382" i="1" l="1"/>
  <c r="R382" i="1" s="1"/>
  <c r="S382" i="1"/>
  <c r="N383" i="1" l="1"/>
  <c r="O383" i="1"/>
  <c r="P383" i="1" l="1"/>
  <c r="Q383" i="1" l="1"/>
  <c r="R383" i="1" s="1"/>
  <c r="S383" i="1"/>
  <c r="N384" i="1" l="1"/>
  <c r="O384" i="1"/>
  <c r="P384" i="1" l="1"/>
  <c r="Q384" i="1" l="1"/>
  <c r="R384" i="1" s="1"/>
  <c r="S384" i="1"/>
  <c r="O385" i="1" l="1"/>
  <c r="N385" i="1"/>
  <c r="P385" i="1" l="1"/>
  <c r="Q385" i="1" l="1"/>
  <c r="R385" i="1" s="1"/>
  <c r="S385" i="1"/>
  <c r="N386" i="1" l="1"/>
  <c r="O386" i="1"/>
  <c r="P386" i="1" l="1"/>
  <c r="Q386" i="1" l="1"/>
  <c r="R386" i="1" s="1"/>
  <c r="S386" i="1"/>
  <c r="O387" i="1" l="1"/>
  <c r="N387" i="1"/>
  <c r="P387" i="1" l="1"/>
  <c r="Q387" i="1" l="1"/>
  <c r="R387" i="1" s="1"/>
  <c r="S387" i="1"/>
  <c r="N388" i="1" l="1"/>
  <c r="O388" i="1"/>
  <c r="P388" i="1" l="1"/>
  <c r="Q388" i="1" l="1"/>
  <c r="R388" i="1" s="1"/>
  <c r="S388" i="1"/>
  <c r="O389" i="1" l="1"/>
  <c r="N389" i="1"/>
  <c r="P389" i="1" l="1"/>
  <c r="Q389" i="1" l="1"/>
  <c r="R389" i="1" s="1"/>
  <c r="S389" i="1"/>
  <c r="O390" i="1" l="1"/>
  <c r="N390" i="1"/>
  <c r="P390" i="1" l="1"/>
  <c r="Q390" i="1" l="1"/>
  <c r="R390" i="1" s="1"/>
  <c r="S390" i="1"/>
  <c r="N391" i="1" l="1"/>
  <c r="O391" i="1"/>
  <c r="P391" i="1" l="1"/>
  <c r="Q391" i="1" l="1"/>
  <c r="R391" i="1" s="1"/>
  <c r="S391" i="1"/>
  <c r="N392" i="1" l="1"/>
  <c r="O392" i="1"/>
  <c r="P392" i="1" l="1"/>
  <c r="Q392" i="1" l="1"/>
  <c r="R392" i="1" s="1"/>
  <c r="S392" i="1"/>
  <c r="O393" i="1" l="1"/>
  <c r="N393" i="1"/>
  <c r="P393" i="1" l="1"/>
  <c r="Q393" i="1" l="1"/>
  <c r="R393" i="1" s="1"/>
  <c r="S393" i="1"/>
  <c r="O394" i="1" l="1"/>
  <c r="N394" i="1"/>
  <c r="P394" i="1" l="1"/>
  <c r="Q394" i="1" l="1"/>
  <c r="R394" i="1" s="1"/>
  <c r="S394" i="1"/>
  <c r="N395" i="1" l="1"/>
  <c r="O395" i="1"/>
  <c r="P395" i="1" l="1"/>
  <c r="Q395" i="1" l="1"/>
  <c r="R395" i="1" s="1"/>
  <c r="S395" i="1"/>
  <c r="N396" i="1" l="1"/>
  <c r="O396" i="1"/>
  <c r="P396" i="1" l="1"/>
  <c r="Q396" i="1" l="1"/>
  <c r="R396" i="1" s="1"/>
  <c r="S396" i="1"/>
  <c r="O397" i="1" l="1"/>
  <c r="N397" i="1"/>
  <c r="P397" i="1" l="1"/>
  <c r="Q397" i="1" l="1"/>
  <c r="R397" i="1" s="1"/>
  <c r="S397" i="1"/>
  <c r="O398" i="1" l="1"/>
  <c r="N398" i="1"/>
  <c r="P398" i="1" l="1"/>
  <c r="Q398" i="1" l="1"/>
  <c r="R398" i="1" s="1"/>
  <c r="S398" i="1"/>
  <c r="N399" i="1" l="1"/>
  <c r="O399" i="1"/>
  <c r="P399" i="1" l="1"/>
  <c r="Q399" i="1" l="1"/>
  <c r="R399" i="1" s="1"/>
  <c r="S399" i="1"/>
  <c r="N400" i="1" l="1"/>
  <c r="O400" i="1"/>
  <c r="P400" i="1" l="1"/>
  <c r="Q400" i="1" l="1"/>
  <c r="R400" i="1" s="1"/>
  <c r="S400" i="1"/>
  <c r="O401" i="1" l="1"/>
  <c r="N401" i="1"/>
  <c r="P401" i="1" l="1"/>
  <c r="Q401" i="1" l="1"/>
  <c r="R401" i="1" s="1"/>
  <c r="S401" i="1"/>
  <c r="O402" i="1" l="1"/>
  <c r="N402" i="1"/>
  <c r="P402" i="1" l="1"/>
  <c r="Q402" i="1" l="1"/>
  <c r="R402" i="1" s="1"/>
  <c r="S402" i="1"/>
  <c r="N403" i="1" l="1"/>
  <c r="O403" i="1"/>
  <c r="P403" i="1" l="1"/>
  <c r="Q403" i="1" l="1"/>
  <c r="R403" i="1" s="1"/>
  <c r="S403" i="1"/>
  <c r="N404" i="1" l="1"/>
  <c r="O404" i="1"/>
  <c r="P404" i="1" l="1"/>
  <c r="Q404" i="1" l="1"/>
  <c r="R404" i="1" s="1"/>
  <c r="S404" i="1"/>
  <c r="O405" i="1" l="1"/>
  <c r="N405" i="1"/>
  <c r="P405" i="1" l="1"/>
  <c r="Q405" i="1" l="1"/>
  <c r="R405" i="1" s="1"/>
  <c r="S405" i="1"/>
  <c r="O406" i="1" l="1"/>
  <c r="N406" i="1"/>
  <c r="P406" i="1" l="1"/>
  <c r="Q406" i="1" l="1"/>
  <c r="R406" i="1" s="1"/>
  <c r="S406" i="1"/>
  <c r="N407" i="1" l="1"/>
  <c r="O407" i="1"/>
  <c r="P407" i="1" l="1"/>
  <c r="Q407" i="1" l="1"/>
  <c r="R407" i="1" s="1"/>
  <c r="S407" i="1"/>
  <c r="N408" i="1" l="1"/>
  <c r="O408" i="1"/>
  <c r="P408" i="1" l="1"/>
  <c r="Q408" i="1" l="1"/>
  <c r="R408" i="1" s="1"/>
  <c r="S408" i="1"/>
  <c r="O409" i="1" l="1"/>
  <c r="N409" i="1"/>
  <c r="P409" i="1" l="1"/>
  <c r="Q409" i="1" l="1"/>
  <c r="R409" i="1" s="1"/>
  <c r="S409" i="1"/>
  <c r="O410" i="1" l="1"/>
  <c r="N410" i="1"/>
  <c r="P410" i="1" l="1"/>
  <c r="Q410" i="1" l="1"/>
  <c r="R410" i="1" s="1"/>
  <c r="S410" i="1"/>
  <c r="N411" i="1" l="1"/>
  <c r="O411" i="1"/>
  <c r="P411" i="1" l="1"/>
  <c r="Q411" i="1" l="1"/>
  <c r="R411" i="1" s="1"/>
  <c r="S411" i="1"/>
  <c r="N412" i="1" l="1"/>
  <c r="O412" i="1"/>
  <c r="P412" i="1" l="1"/>
  <c r="Q412" i="1" l="1"/>
  <c r="R412" i="1" s="1"/>
  <c r="S412" i="1"/>
  <c r="O413" i="1" l="1"/>
  <c r="N413" i="1"/>
  <c r="P413" i="1" l="1"/>
  <c r="Q413" i="1" l="1"/>
  <c r="R413" i="1" s="1"/>
  <c r="S413" i="1"/>
  <c r="O414" i="1" l="1"/>
  <c r="N414" i="1"/>
  <c r="P414" i="1" l="1"/>
  <c r="Q414" i="1" l="1"/>
  <c r="R414" i="1" s="1"/>
  <c r="S414" i="1"/>
  <c r="N415" i="1" l="1"/>
  <c r="O415" i="1"/>
  <c r="P415" i="1" l="1"/>
  <c r="Q415" i="1" l="1"/>
  <c r="R415" i="1" s="1"/>
  <c r="S415" i="1"/>
  <c r="N416" i="1" l="1"/>
  <c r="O416" i="1"/>
  <c r="P416" i="1" l="1"/>
  <c r="Q416" i="1" l="1"/>
  <c r="R416" i="1" s="1"/>
  <c r="S416" i="1"/>
  <c r="O417" i="1" l="1"/>
  <c r="N417" i="1"/>
  <c r="P417" i="1" l="1"/>
  <c r="Q417" i="1" l="1"/>
  <c r="R417" i="1" s="1"/>
  <c r="S417" i="1"/>
  <c r="O418" i="1" l="1"/>
  <c r="N418" i="1"/>
  <c r="P418" i="1" l="1"/>
  <c r="Q418" i="1" l="1"/>
  <c r="R418" i="1" s="1"/>
  <c r="S418" i="1"/>
  <c r="N419" i="1" l="1"/>
  <c r="O419" i="1"/>
  <c r="P419" i="1" l="1"/>
  <c r="Q419" i="1" l="1"/>
  <c r="R419" i="1" s="1"/>
  <c r="S419" i="1"/>
  <c r="N420" i="1" l="1"/>
  <c r="O420" i="1"/>
  <c r="P420" i="1" l="1"/>
  <c r="Q420" i="1" l="1"/>
  <c r="R420" i="1" s="1"/>
  <c r="S420" i="1"/>
  <c r="O421" i="1" l="1"/>
  <c r="N421" i="1"/>
  <c r="P421" i="1" l="1"/>
  <c r="Q421" i="1" l="1"/>
  <c r="R421" i="1" s="1"/>
  <c r="S421" i="1"/>
  <c r="O422" i="1" l="1"/>
  <c r="N422" i="1"/>
  <c r="P422" i="1" l="1"/>
  <c r="Q422" i="1" l="1"/>
  <c r="R422" i="1" s="1"/>
  <c r="S422" i="1"/>
  <c r="N423" i="1" l="1"/>
  <c r="O423" i="1"/>
  <c r="P423" i="1" l="1"/>
  <c r="Q423" i="1" l="1"/>
  <c r="R423" i="1" s="1"/>
  <c r="S423" i="1"/>
  <c r="N424" i="1" l="1"/>
  <c r="O424" i="1"/>
  <c r="P424" i="1" l="1"/>
  <c r="Q424" i="1" l="1"/>
  <c r="R424" i="1" s="1"/>
  <c r="S424" i="1"/>
  <c r="O425" i="1" l="1"/>
  <c r="N425" i="1"/>
  <c r="P425" i="1" l="1"/>
  <c r="Q425" i="1" l="1"/>
  <c r="R425" i="1" s="1"/>
  <c r="S425" i="1"/>
  <c r="O426" i="1" l="1"/>
  <c r="N426" i="1"/>
  <c r="P426" i="1" l="1"/>
  <c r="Q426" i="1" l="1"/>
  <c r="R426" i="1" s="1"/>
  <c r="S426" i="1"/>
  <c r="N427" i="1" l="1"/>
  <c r="O427" i="1"/>
  <c r="P427" i="1" l="1"/>
  <c r="Q427" i="1" l="1"/>
  <c r="R427" i="1" s="1"/>
  <c r="S427" i="1"/>
  <c r="N428" i="1" l="1"/>
  <c r="O428" i="1"/>
  <c r="P428" i="1" l="1"/>
  <c r="Q428" i="1" l="1"/>
  <c r="R428" i="1" s="1"/>
  <c r="S428" i="1"/>
  <c r="O429" i="1" l="1"/>
  <c r="N429" i="1"/>
  <c r="P429" i="1" l="1"/>
  <c r="Q429" i="1" l="1"/>
  <c r="R429" i="1" s="1"/>
  <c r="S429" i="1"/>
</calcChain>
</file>

<file path=xl/sharedStrings.xml><?xml version="1.0" encoding="utf-8"?>
<sst xmlns="http://schemas.openxmlformats.org/spreadsheetml/2006/main" count="81" uniqueCount="75">
  <si>
    <r>
      <rPr>
        <b/>
        <u/>
        <sz val="10"/>
        <color theme="1"/>
        <rFont val="Manrope"/>
      </rPr>
      <t>Instructions</t>
    </r>
    <r>
      <rPr>
        <sz val="10"/>
        <color theme="1"/>
        <rFont val="Manrope"/>
      </rPr>
      <t xml:space="preserve">: This model is largely formula driven. If you want to test different outcomes, you can </t>
    </r>
    <r>
      <rPr>
        <sz val="10"/>
        <color rgb="FF0000FF"/>
        <rFont val="Manrope"/>
      </rPr>
      <t>change variables that have blue text</t>
    </r>
    <r>
      <rPr>
        <sz val="10"/>
        <color theme="1"/>
        <rFont val="Manrope"/>
      </rPr>
      <t xml:space="preserve"> and highlighted cells</t>
    </r>
  </si>
  <si>
    <t>5-Year [Rover Sprinter] Campervan Rental Proforma*</t>
  </si>
  <si>
    <t>5-Year Pro-Forma Summary*</t>
  </si>
  <si>
    <t>Year 1</t>
  </si>
  <si>
    <t>Year 2</t>
  </si>
  <si>
    <t>Year 3</t>
  </si>
  <si>
    <t>Year 4</t>
  </si>
  <si>
    <t>Year 5</t>
  </si>
  <si>
    <t>Cash Investment, 20% down</t>
  </si>
  <si>
    <t>REVENUE</t>
  </si>
  <si>
    <t>5 Year Net Income</t>
  </si>
  <si>
    <t>Rental revenue</t>
  </si>
  <si>
    <t>Asset Value, end of year 5</t>
  </si>
  <si>
    <t>Insurance revenue</t>
  </si>
  <si>
    <t>Asset Principal Payoff, end of year 5</t>
  </si>
  <si>
    <t>"Extras" revenue</t>
  </si>
  <si>
    <t>Net 5 Year Cash Return</t>
  </si>
  <si>
    <t>TOTAL RENTAL REVENUE</t>
  </si>
  <si>
    <t>CAGR</t>
  </si>
  <si>
    <t>ROI, annualized</t>
  </si>
  <si>
    <t>EXPENSES</t>
  </si>
  <si>
    <t>Maintenance</t>
  </si>
  <si>
    <t>Insurance</t>
  </si>
  <si>
    <t>Business &amp; professional fees</t>
  </si>
  <si>
    <t>Rental platform fees</t>
  </si>
  <si>
    <t>SGA expense</t>
  </si>
  <si>
    <t>TOTAL EXPENSES</t>
  </si>
  <si>
    <t>EBITDA/Free Cash Flow</t>
  </si>
  <si>
    <t>Depreciation</t>
  </si>
  <si>
    <t>Interest</t>
  </si>
  <si>
    <t>TAXABLE INCOME</t>
  </si>
  <si>
    <t>Debt service</t>
  </si>
  <si>
    <t>EARNINGS</t>
  </si>
  <si>
    <t>TOTAL CASH FLOW (pre-tax)</t>
  </si>
  <si>
    <t>Tax liability, est</t>
  </si>
  <si>
    <t>Effective tax rate, est</t>
  </si>
  <si>
    <t>NET INCOME</t>
  </si>
  <si>
    <t>Real asset depreciation, adj for principal paydown</t>
  </si>
  <si>
    <t>ADJ NET INCOME, incl loss of asset value</t>
  </si>
  <si>
    <t>Data Source: VanCraft Rental Operations, Industry public data, &amp; Internal estimates</t>
  </si>
  <si>
    <r>
      <rPr>
        <b/>
        <sz val="10"/>
        <color theme="1"/>
        <rFont val="Manrope"/>
      </rPr>
      <t xml:space="preserve">Drivers For Model, Change cells with </t>
    </r>
    <r>
      <rPr>
        <sz val="10"/>
        <color rgb="FF0000FF"/>
        <rFont val="Manrope"/>
      </rPr>
      <t xml:space="preserve">BLUE </t>
    </r>
    <r>
      <rPr>
        <b/>
        <sz val="10"/>
        <color theme="1"/>
        <rFont val="Manrope"/>
      </rPr>
      <t>text to adjust model</t>
    </r>
  </si>
  <si>
    <r>
      <rPr>
        <b/>
        <sz val="10"/>
        <color theme="1"/>
        <rFont val="Manrope"/>
      </rPr>
      <t xml:space="preserve">Debt Drivers, Change cells with </t>
    </r>
    <r>
      <rPr>
        <sz val="10"/>
        <color rgb="FF0000FF"/>
        <rFont val="Manrope"/>
      </rPr>
      <t xml:space="preserve">BLUE </t>
    </r>
    <r>
      <rPr>
        <b/>
        <sz val="10"/>
        <color theme="1"/>
        <rFont val="Manrope"/>
      </rPr>
      <t>text to adjust model</t>
    </r>
  </si>
  <si>
    <t>Revenue Drivers</t>
  </si>
  <si>
    <t>Rate %</t>
  </si>
  <si>
    <t>Daily Rental Rate, annualized</t>
  </si>
  <si>
    <t>Term in Years</t>
  </si>
  <si>
    <t>Utilization Rate, annualized</t>
  </si>
  <si>
    <t>Purchase Price</t>
  </si>
  <si>
    <t>Insurance Revenue, % of total</t>
  </si>
  <si>
    <t>$-Down</t>
  </si>
  <si>
    <t>Extras Revenue, % of total</t>
  </si>
  <si>
    <t>$-Financed</t>
  </si>
  <si>
    <t>Expense Drivers</t>
  </si>
  <si>
    <t>Monthly Payment</t>
  </si>
  <si>
    <t>Rental platform fees, as % of revenue</t>
  </si>
  <si>
    <t>SGA expense, as % of revenue</t>
  </si>
  <si>
    <t>Other Drivers</t>
  </si>
  <si>
    <t>Tax rate</t>
  </si>
  <si>
    <t>*Assumptions</t>
  </si>
  <si>
    <t>Owner is renting unit from home/garage</t>
  </si>
  <si>
    <t>Owner is utilizing a peer-to-peer rental platform (i.e. Outdoorsy)</t>
  </si>
  <si>
    <t>Owner finances the vehicle with a 20 year RV loan; 20% down payment</t>
  </si>
  <si>
    <t>A five (5) year holding period is used for proforma and return metrics</t>
  </si>
  <si>
    <t>Maintenance estimates derived from VanCraft rental operations</t>
  </si>
  <si>
    <t>-- expand to see amortization schedule (linked to master; do not edit directly)</t>
  </si>
  <si>
    <t>Enter your loan details in the green boxes</t>
  </si>
  <si>
    <t>Loan Amount</t>
  </si>
  <si>
    <t>Interest Rate</t>
  </si>
  <si>
    <t>Extra Monthly</t>
  </si>
  <si>
    <t>Month</t>
  </si>
  <si>
    <t>Starting Balance</t>
  </si>
  <si>
    <t>You Paid</t>
  </si>
  <si>
    <t>Principal</t>
  </si>
  <si>
    <t>Ending Balance</t>
  </si>
  <si>
    <t>Total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</si>
</sst>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_(&quot;$&quot;* #,##0.00_);_(&quot;$&quot;* \(#,##0.00\);_(&quot;$&quot;* &quot;-&quot;??.00_);_(@_)"/>
    <numFmt numFmtId="168" formatCode="&quot;$&quot;#,##0.00"/>
  </numFmts>
  <fonts count="14" x14ac:knownFonts="1">
    <font>
      <sz val="10"/>
      <color rgb="FF000000"/>
      <name val="Arial"/>
      <scheme val="minor"/>
    </font>
    <font>
      <sz val="10"/>
      <color theme="1"/>
      <name val="Manrope"/>
    </font>
    <font>
      <sz val="10"/>
      <color theme="1"/>
      <name val="Manrope"/>
    </font>
    <font>
      <sz val="10"/>
      <name val="Arial"/>
    </font>
    <font>
      <b/>
      <sz val="10"/>
      <color theme="1"/>
      <name val="Manrope"/>
    </font>
    <font>
      <sz val="10"/>
      <color rgb="FF0000FF"/>
      <name val="Manrope"/>
    </font>
    <font>
      <sz val="10"/>
      <color rgb="FF000000"/>
      <name val="Manrope"/>
    </font>
    <font>
      <i/>
      <sz val="10"/>
      <color theme="1"/>
      <name val="Manrope"/>
    </font>
    <font>
      <b/>
      <sz val="10"/>
      <color rgb="FFFFFFFF"/>
      <name val="Manrope"/>
    </font>
    <font>
      <b/>
      <u/>
      <sz val="10"/>
      <color theme="1"/>
      <name val="Manrope"/>
    </font>
    <font>
      <sz val="9"/>
      <color theme="1"/>
      <name val="Manrope"/>
    </font>
    <font>
      <i/>
      <sz val="9"/>
      <color theme="1"/>
      <name val="Manrope"/>
    </font>
    <font>
      <i/>
      <sz val="9"/>
      <color rgb="FFFFFFFF"/>
      <name val="Manrope"/>
    </font>
    <font>
      <b/>
      <sz val="12"/>
      <color theme="1"/>
      <name val="Manrope"/>
    </font>
  </fonts>
  <fills count="10">
    <fill>
      <patternFill patternType="none"/>
    </fill>
    <fill>
      <patternFill patternType="gray125"/>
    </fill>
    <fill>
      <patternFill patternType="solid">
        <fgColor rgb="FFFFB92A"/>
        <bgColor rgb="FFFFB92A"/>
      </patternFill>
    </fill>
    <fill>
      <patternFill patternType="solid">
        <fgColor rgb="FFDDCDAE"/>
        <bgColor rgb="FFDDCDAE"/>
      </patternFill>
    </fill>
    <fill>
      <patternFill patternType="solid">
        <fgColor rgb="FFEADEC9"/>
        <bgColor rgb="FFEADEC9"/>
      </patternFill>
    </fill>
    <fill>
      <patternFill patternType="solid">
        <fgColor rgb="FFDD440A"/>
        <bgColor rgb="FFDD440A"/>
      </patternFill>
    </fill>
    <fill>
      <patternFill patternType="solid">
        <fgColor rgb="FFD9D9D9"/>
        <bgColor rgb="FFD9D9D9"/>
      </patternFill>
    </fill>
    <fill>
      <patternFill patternType="solid">
        <fgColor rgb="FF6AA84F"/>
        <bgColor rgb="FF6AA84F"/>
      </patternFill>
    </fill>
    <fill>
      <patternFill patternType="solid">
        <fgColor rgb="FFB4A7D6"/>
        <bgColor rgb="FFB4A7D6"/>
      </patternFill>
    </fill>
    <fill>
      <patternFill patternType="solid">
        <fgColor rgb="FF93C47D"/>
        <bgColor rgb="FF93C47D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4" borderId="2" xfId="0" applyFont="1" applyFill="1" applyBorder="1"/>
    <xf numFmtId="0" fontId="4" fillId="4" borderId="3" xfId="0" applyFont="1" applyFill="1" applyBorder="1" applyAlignment="1">
      <alignment horizontal="center"/>
    </xf>
    <xf numFmtId="0" fontId="4" fillId="0" borderId="0" xfId="0" applyFont="1"/>
    <xf numFmtId="164" fontId="1" fillId="0" borderId="0" xfId="0" applyNumberFormat="1" applyFont="1"/>
    <xf numFmtId="0" fontId="5" fillId="0" borderId="0" xfId="0" applyFont="1"/>
    <xf numFmtId="164" fontId="5" fillId="2" borderId="0" xfId="0" applyNumberFormat="1" applyFont="1" applyFill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0" fontId="1" fillId="4" borderId="0" xfId="0" applyFont="1" applyFill="1"/>
    <xf numFmtId="165" fontId="1" fillId="4" borderId="0" xfId="0" applyNumberFormat="1" applyFont="1" applyFill="1"/>
    <xf numFmtId="165" fontId="1" fillId="4" borderId="2" xfId="0" applyNumberFormat="1" applyFont="1" applyFill="1" applyBorder="1"/>
    <xf numFmtId="164" fontId="4" fillId="0" borderId="0" xfId="0" applyNumberFormat="1" applyFont="1"/>
    <xf numFmtId="0" fontId="8" fillId="5" borderId="2" xfId="0" applyFont="1" applyFill="1" applyBorder="1"/>
    <xf numFmtId="164" fontId="8" fillId="5" borderId="2" xfId="0" applyNumberFormat="1" applyFont="1" applyFill="1" applyBorder="1"/>
    <xf numFmtId="0" fontId="4" fillId="0" borderId="4" xfId="0" applyFont="1" applyBorder="1"/>
    <xf numFmtId="164" fontId="4" fillId="0" borderId="4" xfId="0" applyNumberFormat="1" applyFont="1" applyBorder="1"/>
    <xf numFmtId="0" fontId="9" fillId="0" borderId="0" xfId="0" applyFont="1"/>
    <xf numFmtId="0" fontId="8" fillId="5" borderId="3" xfId="0" applyFont="1" applyFill="1" applyBorder="1"/>
    <xf numFmtId="164" fontId="8" fillId="5" borderId="3" xfId="0" applyNumberFormat="1" applyFont="1" applyFill="1" applyBorder="1"/>
    <xf numFmtId="166" fontId="1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166" fontId="10" fillId="0" borderId="0" xfId="0" applyNumberFormat="1" applyFont="1"/>
    <xf numFmtId="0" fontId="12" fillId="5" borderId="3" xfId="0" applyFont="1" applyFill="1" applyBorder="1"/>
    <xf numFmtId="164" fontId="12" fillId="5" borderId="3" xfId="0" applyNumberFormat="1" applyFont="1" applyFill="1" applyBorder="1"/>
    <xf numFmtId="166" fontId="11" fillId="0" borderId="0" xfId="0" applyNumberFormat="1" applyFont="1"/>
    <xf numFmtId="165" fontId="5" fillId="2" borderId="0" xfId="0" applyNumberFormat="1" applyFont="1" applyFill="1"/>
    <xf numFmtId="167" fontId="5" fillId="2" borderId="0" xfId="0" applyNumberFormat="1" applyFont="1" applyFill="1"/>
    <xf numFmtId="167" fontId="1" fillId="0" borderId="0" xfId="0" applyNumberFormat="1" applyFont="1"/>
    <xf numFmtId="0" fontId="5" fillId="2" borderId="0" xfId="0" applyFont="1" applyFill="1"/>
    <xf numFmtId="9" fontId="5" fillId="2" borderId="0" xfId="0" applyNumberFormat="1" applyFont="1" applyFill="1"/>
    <xf numFmtId="9" fontId="1" fillId="0" borderId="0" xfId="0" applyNumberFormat="1" applyFont="1"/>
    <xf numFmtId="0" fontId="1" fillId="0" borderId="2" xfId="0" applyFont="1" applyBorder="1"/>
    <xf numFmtId="44" fontId="1" fillId="0" borderId="2" xfId="0" applyNumberFormat="1" applyFont="1" applyBorder="1"/>
    <xf numFmtId="165" fontId="1" fillId="0" borderId="0" xfId="0" applyNumberFormat="1" applyFont="1"/>
    <xf numFmtId="0" fontId="5" fillId="0" borderId="2" xfId="0" applyFont="1" applyBorder="1"/>
    <xf numFmtId="9" fontId="5" fillId="2" borderId="2" xfId="0" applyNumberFormat="1" applyFont="1" applyFill="1" applyBorder="1"/>
    <xf numFmtId="9" fontId="1" fillId="0" borderId="2" xfId="0" applyNumberFormat="1" applyFont="1" applyBorder="1"/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9" fontId="5" fillId="0" borderId="0" xfId="0" applyNumberFormat="1" applyFont="1"/>
    <xf numFmtId="0" fontId="1" fillId="6" borderId="0" xfId="0" applyFont="1" applyFill="1"/>
    <xf numFmtId="44" fontId="1" fillId="0" borderId="0" xfId="0" applyNumberFormat="1" applyFont="1"/>
    <xf numFmtId="0" fontId="4" fillId="6" borderId="0" xfId="0" applyFont="1" applyFill="1" applyAlignment="1">
      <alignment horizontal="center"/>
    </xf>
    <xf numFmtId="44" fontId="5" fillId="0" borderId="0" xfId="0" applyNumberFormat="1" applyFont="1"/>
    <xf numFmtId="168" fontId="1" fillId="7" borderId="0" xfId="0" applyNumberFormat="1" applyFont="1" applyFill="1" applyAlignment="1">
      <alignment horizontal="center"/>
    </xf>
    <xf numFmtId="10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68" fontId="4" fillId="8" borderId="0" xfId="0" applyNumberFormat="1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168" fontId="1" fillId="6" borderId="0" xfId="0" applyNumberFormat="1" applyFont="1" applyFill="1" applyAlignment="1">
      <alignment horizontal="center"/>
    </xf>
    <xf numFmtId="168" fontId="1" fillId="6" borderId="0" xfId="0" applyNumberFormat="1" applyFont="1" applyFill="1" applyAlignment="1">
      <alignment horizontal="right"/>
    </xf>
    <xf numFmtId="0" fontId="4" fillId="3" borderId="3" xfId="0" applyFont="1" applyFill="1" applyBorder="1" applyAlignment="1">
      <alignment horizontal="center"/>
    </xf>
    <xf numFmtId="0" fontId="3" fillId="0" borderId="3" xfId="0" applyFont="1" applyBorder="1"/>
    <xf numFmtId="0" fontId="1" fillId="4" borderId="2" xfId="0" applyFont="1" applyFill="1" applyBorder="1"/>
    <xf numFmtId="0" fontId="3" fillId="0" borderId="2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13" fillId="6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9"/>
  <sheetViews>
    <sheetView showGridLines="0" tabSelected="1" workbookViewId="0">
      <selection activeCell="D48" sqref="D48"/>
    </sheetView>
  </sheetViews>
  <sheetFormatPr defaultColWidth="12.5703125" defaultRowHeight="15.75" customHeight="1" outlineLevelRow="1" x14ac:dyDescent="0.2"/>
  <cols>
    <col min="1" max="1" width="3.140625" customWidth="1"/>
    <col min="2" max="2" width="2.28515625" customWidth="1"/>
    <col min="3" max="3" width="36.28515625" customWidth="1"/>
    <col min="4" max="6" width="11.28515625" customWidth="1"/>
    <col min="7" max="8" width="11.7109375" customWidth="1"/>
    <col min="9" max="9" width="3.7109375" customWidth="1"/>
    <col min="10" max="10" width="28.42578125" customWidth="1"/>
    <col min="12" max="12" width="3" customWidth="1"/>
    <col min="16" max="16" width="14.7109375" customWidth="1"/>
  </cols>
  <sheetData>
    <row r="1" spans="1:25" ht="7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outlineLevel="1" x14ac:dyDescent="0.3">
      <c r="A2" s="1"/>
      <c r="B2" s="73" t="s">
        <v>0</v>
      </c>
      <c r="C2" s="74"/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outlineLevel="1" x14ac:dyDescent="0.3">
      <c r="A3" s="1"/>
      <c r="B3" s="67"/>
      <c r="C3" s="67"/>
      <c r="D3" s="67"/>
      <c r="E3" s="67"/>
      <c r="F3" s="67"/>
      <c r="G3" s="67"/>
      <c r="H3" s="6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x14ac:dyDescent="0.3">
      <c r="A5" s="1"/>
      <c r="B5" s="64" t="s">
        <v>1</v>
      </c>
      <c r="C5" s="65"/>
      <c r="D5" s="65"/>
      <c r="E5" s="65"/>
      <c r="F5" s="65"/>
      <c r="G5" s="65"/>
      <c r="H5" s="65"/>
      <c r="I5" s="1"/>
      <c r="J5" s="64" t="s">
        <v>2</v>
      </c>
      <c r="K5" s="6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x14ac:dyDescent="0.3">
      <c r="A6" s="1"/>
      <c r="B6" s="66"/>
      <c r="C6" s="67"/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4"/>
      <c r="J6" s="1" t="s">
        <v>8</v>
      </c>
      <c r="K6" s="5">
        <f>-(K42*0.2)</f>
        <v>-26000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x14ac:dyDescent="0.3">
      <c r="A7" s="1"/>
      <c r="B7" s="4" t="s">
        <v>9</v>
      </c>
      <c r="C7" s="1"/>
      <c r="D7" s="5"/>
      <c r="E7" s="5"/>
      <c r="F7" s="5"/>
      <c r="G7" s="5"/>
      <c r="H7" s="5"/>
      <c r="I7" s="1"/>
      <c r="J7" s="1" t="s">
        <v>10</v>
      </c>
      <c r="K7" s="5">
        <f>SUM(D33:I33)</f>
        <v>90265.440383686553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outlineLevel="1" x14ac:dyDescent="0.3">
      <c r="A8" s="1"/>
      <c r="B8" s="1"/>
      <c r="C8" s="1" t="s">
        <v>11</v>
      </c>
      <c r="D8" s="5">
        <f t="shared" ref="D8:H8" si="0">(365*D42)*D41</f>
        <v>40150.000000000007</v>
      </c>
      <c r="E8" s="5">
        <f t="shared" si="0"/>
        <v>40150.000000000007</v>
      </c>
      <c r="F8" s="5">
        <f t="shared" si="0"/>
        <v>40150.000000000007</v>
      </c>
      <c r="G8" s="5">
        <f t="shared" si="0"/>
        <v>40150.000000000007</v>
      </c>
      <c r="H8" s="5">
        <f t="shared" si="0"/>
        <v>40150.000000000007</v>
      </c>
      <c r="I8" s="1"/>
      <c r="J8" s="6" t="s">
        <v>12</v>
      </c>
      <c r="K8" s="7">
        <v>80000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outlineLevel="1" x14ac:dyDescent="0.3">
      <c r="A9" s="1"/>
      <c r="B9" s="1"/>
      <c r="C9" s="1" t="s">
        <v>13</v>
      </c>
      <c r="D9" s="5">
        <f t="shared" ref="D9:H9" si="1">D8*D43</f>
        <v>2007.5000000000005</v>
      </c>
      <c r="E9" s="5">
        <f t="shared" si="1"/>
        <v>2007.5000000000005</v>
      </c>
      <c r="F9" s="5">
        <f t="shared" si="1"/>
        <v>2007.5000000000005</v>
      </c>
      <c r="G9" s="5">
        <f t="shared" si="1"/>
        <v>2007.5000000000005</v>
      </c>
      <c r="H9" s="5">
        <f t="shared" si="1"/>
        <v>2007.5000000000005</v>
      </c>
      <c r="I9" s="1"/>
      <c r="J9" s="8" t="s">
        <v>14</v>
      </c>
      <c r="K9" s="9">
        <f>-R129</f>
        <v>-90378.182367644491</v>
      </c>
      <c r="L9" s="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outlineLevel="1" x14ac:dyDescent="0.3">
      <c r="A10" s="1"/>
      <c r="B10" s="1"/>
      <c r="C10" s="1" t="s">
        <v>15</v>
      </c>
      <c r="D10" s="5">
        <f t="shared" ref="D10:H10" si="2">D8*D44</f>
        <v>4015.0000000000009</v>
      </c>
      <c r="E10" s="5">
        <f t="shared" si="2"/>
        <v>4015.0000000000009</v>
      </c>
      <c r="F10" s="5">
        <f t="shared" si="2"/>
        <v>4015.0000000000009</v>
      </c>
      <c r="G10" s="5">
        <f t="shared" si="2"/>
        <v>4015.0000000000009</v>
      </c>
      <c r="H10" s="5">
        <f t="shared" si="2"/>
        <v>4015.0000000000009</v>
      </c>
      <c r="I10" s="1"/>
      <c r="J10" s="11" t="s">
        <v>16</v>
      </c>
      <c r="K10" s="12">
        <f>SUM(K6:K9)</f>
        <v>53887.258016042077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x14ac:dyDescent="0.3">
      <c r="A11" s="1"/>
      <c r="B11" s="1"/>
      <c r="C11" s="13" t="s">
        <v>17</v>
      </c>
      <c r="D11" s="14">
        <f t="shared" ref="D11:H11" si="3">SUM(D8:D10)</f>
        <v>46172.500000000007</v>
      </c>
      <c r="E11" s="14">
        <f t="shared" si="3"/>
        <v>46172.500000000007</v>
      </c>
      <c r="F11" s="14">
        <f t="shared" si="3"/>
        <v>46172.500000000007</v>
      </c>
      <c r="G11" s="14">
        <f t="shared" si="3"/>
        <v>46172.500000000007</v>
      </c>
      <c r="H11" s="14">
        <f t="shared" si="3"/>
        <v>46172.500000000007</v>
      </c>
      <c r="I11" s="1"/>
      <c r="J11" s="15" t="s">
        <v>18</v>
      </c>
      <c r="K11" s="16">
        <f>(K10/-K6)^(1/5)-1</f>
        <v>0.15691791849251779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x14ac:dyDescent="0.3">
      <c r="A12" s="1"/>
      <c r="B12" s="4"/>
      <c r="C12" s="1"/>
      <c r="D12" s="5"/>
      <c r="E12" s="5"/>
      <c r="F12" s="5"/>
      <c r="G12" s="5"/>
      <c r="H12" s="5"/>
      <c r="I12" s="1"/>
      <c r="J12" s="2" t="s">
        <v>19</v>
      </c>
      <c r="K12" s="17">
        <f>(K10/5)/-K6</f>
        <v>0.41451736935416983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x14ac:dyDescent="0.3">
      <c r="A13" s="1"/>
      <c r="B13" s="4" t="s">
        <v>20</v>
      </c>
      <c r="C13" s="1"/>
      <c r="D13" s="5"/>
      <c r="E13" s="5"/>
      <c r="F13" s="5"/>
      <c r="G13" s="5"/>
      <c r="H13" s="5"/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outlineLevel="1" x14ac:dyDescent="0.3">
      <c r="A14" s="1"/>
      <c r="B14" s="1"/>
      <c r="C14" s="1" t="s">
        <v>21</v>
      </c>
      <c r="D14" s="5">
        <f t="shared" ref="D14:H14" si="4">D46</f>
        <v>-2000</v>
      </c>
      <c r="E14" s="5">
        <f t="shared" si="4"/>
        <v>-2800</v>
      </c>
      <c r="F14" s="5">
        <f t="shared" si="4"/>
        <v>-3200</v>
      </c>
      <c r="G14" s="5">
        <f t="shared" si="4"/>
        <v>-3200</v>
      </c>
      <c r="H14" s="5">
        <f t="shared" si="4"/>
        <v>-3200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outlineLevel="1" x14ac:dyDescent="0.3">
      <c r="A15" s="1"/>
      <c r="B15" s="1"/>
      <c r="C15" s="1" t="s">
        <v>22</v>
      </c>
      <c r="D15" s="5">
        <f t="shared" ref="D15:D16" si="5">D47</f>
        <v>-2400</v>
      </c>
      <c r="E15" s="5">
        <f t="shared" ref="E15:H15" si="6">D15</f>
        <v>-2400</v>
      </c>
      <c r="F15" s="5">
        <f t="shared" si="6"/>
        <v>-2400</v>
      </c>
      <c r="G15" s="5">
        <f t="shared" si="6"/>
        <v>-2400</v>
      </c>
      <c r="H15" s="5">
        <f t="shared" si="6"/>
        <v>-2400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outlineLevel="1" x14ac:dyDescent="0.3">
      <c r="A16" s="1"/>
      <c r="B16" s="1"/>
      <c r="C16" s="1" t="s">
        <v>23</v>
      </c>
      <c r="D16" s="5">
        <f t="shared" si="5"/>
        <v>-1250</v>
      </c>
      <c r="E16" s="5">
        <f t="shared" ref="E16:H16" si="7">E48</f>
        <v>-1250</v>
      </c>
      <c r="F16" s="5">
        <f t="shared" si="7"/>
        <v>-1250</v>
      </c>
      <c r="G16" s="5">
        <f t="shared" si="7"/>
        <v>-1250</v>
      </c>
      <c r="H16" s="5">
        <f t="shared" si="7"/>
        <v>-1250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outlineLevel="1" x14ac:dyDescent="0.3">
      <c r="A17" s="1"/>
      <c r="B17" s="1"/>
      <c r="C17" s="1" t="s">
        <v>24</v>
      </c>
      <c r="D17" s="5">
        <f t="shared" ref="D17:H17" si="8">-(D11*D49)</f>
        <v>-9234.5000000000018</v>
      </c>
      <c r="E17" s="5">
        <f t="shared" si="8"/>
        <v>-9234.5000000000018</v>
      </c>
      <c r="F17" s="5">
        <f t="shared" si="8"/>
        <v>-9234.5000000000018</v>
      </c>
      <c r="G17" s="5">
        <f t="shared" si="8"/>
        <v>-9234.5000000000018</v>
      </c>
      <c r="H17" s="5">
        <f t="shared" si="8"/>
        <v>-9234.5000000000018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outlineLevel="1" x14ac:dyDescent="0.3">
      <c r="A18" s="1"/>
      <c r="B18" s="1"/>
      <c r="C18" s="1" t="s">
        <v>25</v>
      </c>
      <c r="D18" s="5">
        <f t="shared" ref="D18:H18" si="9">-(D11*D50)</f>
        <v>-2308.6250000000005</v>
      </c>
      <c r="E18" s="5">
        <f t="shared" si="9"/>
        <v>-2308.6250000000005</v>
      </c>
      <c r="F18" s="5">
        <f t="shared" si="9"/>
        <v>-2308.6250000000005</v>
      </c>
      <c r="G18" s="5">
        <f t="shared" si="9"/>
        <v>-2308.6250000000005</v>
      </c>
      <c r="H18" s="5">
        <f t="shared" si="9"/>
        <v>-2308.6250000000005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x14ac:dyDescent="0.3">
      <c r="A19" s="1"/>
      <c r="B19" s="1"/>
      <c r="C19" s="13" t="s">
        <v>26</v>
      </c>
      <c r="D19" s="14">
        <f t="shared" ref="D19:H19" si="10">SUM(D14:D18)</f>
        <v>-17193.125000000004</v>
      </c>
      <c r="E19" s="14">
        <f t="shared" si="10"/>
        <v>-17993.125000000004</v>
      </c>
      <c r="F19" s="14">
        <f t="shared" si="10"/>
        <v>-18393.125000000004</v>
      </c>
      <c r="G19" s="14">
        <f t="shared" si="10"/>
        <v>-18393.125000000004</v>
      </c>
      <c r="H19" s="14">
        <f t="shared" si="10"/>
        <v>-18393.125000000004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9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9.75" customHeight="1" x14ac:dyDescent="0.3">
      <c r="A21" s="1"/>
      <c r="B21" s="4"/>
      <c r="C21" s="4"/>
      <c r="D21" s="18"/>
      <c r="E21" s="18"/>
      <c r="F21" s="18"/>
      <c r="G21" s="18"/>
      <c r="H21" s="1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x14ac:dyDescent="0.3">
      <c r="A22" s="1"/>
      <c r="C22" s="19" t="s">
        <v>27</v>
      </c>
      <c r="D22" s="20">
        <f t="shared" ref="D22:H22" si="11">D11+D19</f>
        <v>28979.375000000004</v>
      </c>
      <c r="E22" s="20">
        <f t="shared" si="11"/>
        <v>28179.375000000004</v>
      </c>
      <c r="F22" s="20">
        <f t="shared" si="11"/>
        <v>27779.375000000004</v>
      </c>
      <c r="G22" s="20">
        <f t="shared" si="11"/>
        <v>27779.375000000004</v>
      </c>
      <c r="H22" s="20">
        <f t="shared" si="11"/>
        <v>27779.375000000004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x14ac:dyDescent="0.3">
      <c r="A23" s="1"/>
      <c r="B23" s="1"/>
      <c r="C23" s="1" t="s">
        <v>28</v>
      </c>
      <c r="D23" s="5">
        <f>-(K42*0.8)/5</f>
        <v>-20800</v>
      </c>
      <c r="E23" s="5">
        <f t="shared" ref="E23:H23" si="12">D23</f>
        <v>-20800</v>
      </c>
      <c r="F23" s="5">
        <f t="shared" si="12"/>
        <v>-20800</v>
      </c>
      <c r="G23" s="5">
        <f t="shared" si="12"/>
        <v>-20800</v>
      </c>
      <c r="H23" s="5">
        <f t="shared" si="12"/>
        <v>-20800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x14ac:dyDescent="0.3">
      <c r="A24" s="1"/>
      <c r="B24" s="1"/>
      <c r="C24" s="1" t="s">
        <v>29</v>
      </c>
      <c r="D24" s="5">
        <f>-SUM(P70:P81)</f>
        <v>-7720.8885420573815</v>
      </c>
      <c r="E24" s="5">
        <f>-SUM(P82:P93)</f>
        <v>-7539.7783254678197</v>
      </c>
      <c r="F24" s="5">
        <f>-SUM(P94:P105)</f>
        <v>-7344.608052085031</v>
      </c>
      <c r="G24" s="5">
        <f>-SUM(P106:P117)</f>
        <v>-7134.2862031600944</v>
      </c>
      <c r="H24" s="5">
        <f>-SUM(P118:P129)</f>
        <v>-6907.6365225069085</v>
      </c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x14ac:dyDescent="0.3">
      <c r="A25" s="1"/>
      <c r="B25" s="1"/>
      <c r="C25" s="21" t="s">
        <v>30</v>
      </c>
      <c r="D25" s="22">
        <f t="shared" ref="D25:H25" si="13">SUM(D22:D24)</f>
        <v>458.48645794262211</v>
      </c>
      <c r="E25" s="22">
        <f t="shared" si="13"/>
        <v>-160.4033254678161</v>
      </c>
      <c r="F25" s="22">
        <f t="shared" si="13"/>
        <v>-365.23305208502734</v>
      </c>
      <c r="G25" s="22">
        <f t="shared" si="13"/>
        <v>-154.91120316009074</v>
      </c>
      <c r="H25" s="22">
        <f t="shared" si="13"/>
        <v>71.738477493095161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9" customHeight="1" x14ac:dyDescent="0.3">
      <c r="A26" s="1"/>
      <c r="B26" s="1"/>
      <c r="C26" s="1"/>
      <c r="D26" s="5"/>
      <c r="E26" s="5"/>
      <c r="F26" s="5"/>
      <c r="G26" s="5"/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x14ac:dyDescent="0.3">
      <c r="A27" s="1"/>
      <c r="B27" s="1"/>
      <c r="C27" s="1" t="s">
        <v>31</v>
      </c>
      <c r="D27" s="5">
        <f>K45*12</f>
        <v>-10053.803055526554</v>
      </c>
      <c r="E27" s="5">
        <f t="shared" ref="E27:H27" si="14">D27</f>
        <v>-10053.803055526554</v>
      </c>
      <c r="F27" s="5">
        <f t="shared" si="14"/>
        <v>-10053.803055526554</v>
      </c>
      <c r="G27" s="5">
        <f t="shared" si="14"/>
        <v>-10053.803055526554</v>
      </c>
      <c r="H27" s="5">
        <f t="shared" si="14"/>
        <v>-10053.803055526554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8.25" customHeight="1" x14ac:dyDescent="0.3">
      <c r="A28" s="1"/>
      <c r="B28" s="2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x14ac:dyDescent="0.3">
      <c r="A29" s="1"/>
      <c r="B29" s="4" t="s">
        <v>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x14ac:dyDescent="0.3">
      <c r="A30" s="1"/>
      <c r="B30" s="1"/>
      <c r="C30" s="24" t="s">
        <v>33</v>
      </c>
      <c r="D30" s="25">
        <f t="shared" ref="D30:H30" si="15">D22+D27</f>
        <v>18925.57194447345</v>
      </c>
      <c r="E30" s="25">
        <f t="shared" si="15"/>
        <v>18125.57194447345</v>
      </c>
      <c r="F30" s="25">
        <f t="shared" si="15"/>
        <v>17725.57194447345</v>
      </c>
      <c r="G30" s="25">
        <f t="shared" si="15"/>
        <v>17725.57194447345</v>
      </c>
      <c r="H30" s="25">
        <f t="shared" si="15"/>
        <v>17725.57194447345</v>
      </c>
      <c r="I30" s="1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x14ac:dyDescent="0.3">
      <c r="A31" s="1"/>
      <c r="B31" s="1"/>
      <c r="C31" s="10" t="s">
        <v>34</v>
      </c>
      <c r="D31" s="27">
        <f t="shared" ref="D31:H31" si="16">-(D25*D52)</f>
        <v>-114.62161448565553</v>
      </c>
      <c r="E31" s="27">
        <f t="shared" si="16"/>
        <v>40.100831366954026</v>
      </c>
      <c r="F31" s="27">
        <f t="shared" si="16"/>
        <v>91.308263021256835</v>
      </c>
      <c r="G31" s="27">
        <f t="shared" si="16"/>
        <v>38.727800790022684</v>
      </c>
      <c r="H31" s="27">
        <f t="shared" si="16"/>
        <v>-17.93461937327379</v>
      </c>
      <c r="I31" s="1"/>
      <c r="J31" s="2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x14ac:dyDescent="0.3">
      <c r="A32" s="1"/>
      <c r="B32" s="1"/>
      <c r="C32" s="10" t="s">
        <v>35</v>
      </c>
      <c r="D32" s="28">
        <f t="shared" ref="D32:H32" si="17">-D31/D30</f>
        <v>6.0564412437282642E-3</v>
      </c>
      <c r="E32" s="28">
        <f t="shared" si="17"/>
        <v>-2.2123898484307366E-3</v>
      </c>
      <c r="F32" s="28">
        <f t="shared" si="17"/>
        <v>-5.1512167453488175E-3</v>
      </c>
      <c r="G32" s="28">
        <f t="shared" si="17"/>
        <v>-2.1848547912214134E-3</v>
      </c>
      <c r="H32" s="28">
        <f t="shared" si="17"/>
        <v>1.0117935505525686E-3</v>
      </c>
      <c r="I32" s="1"/>
      <c r="J32" s="2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x14ac:dyDescent="0.3">
      <c r="A33" s="1"/>
      <c r="B33" s="1"/>
      <c r="C33" s="24" t="s">
        <v>36</v>
      </c>
      <c r="D33" s="25">
        <f t="shared" ref="D33:H33" si="18">D30+D31</f>
        <v>18810.950329987794</v>
      </c>
      <c r="E33" s="25">
        <f t="shared" si="18"/>
        <v>18165.672775840405</v>
      </c>
      <c r="F33" s="25">
        <f t="shared" si="18"/>
        <v>17816.880207494705</v>
      </c>
      <c r="G33" s="25">
        <f t="shared" si="18"/>
        <v>17764.299745263474</v>
      </c>
      <c r="H33" s="25">
        <f t="shared" si="18"/>
        <v>17707.637325100175</v>
      </c>
      <c r="I33" s="1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x14ac:dyDescent="0.3">
      <c r="A34" s="29"/>
      <c r="B34" s="29"/>
      <c r="C34" s="30" t="s">
        <v>37</v>
      </c>
      <c r="D34" s="31">
        <f t="shared" ref="D34:H34" si="19">-(D33-D35)</f>
        <v>-8033.4987267793786</v>
      </c>
      <c r="E34" s="31">
        <f t="shared" si="19"/>
        <v>-7388.2211726319892</v>
      </c>
      <c r="F34" s="31">
        <f t="shared" si="19"/>
        <v>-7039.4286042862896</v>
      </c>
      <c r="G34" s="31">
        <f t="shared" si="19"/>
        <v>-6986.8481420550579</v>
      </c>
      <c r="H34" s="31">
        <f t="shared" si="19"/>
        <v>-6930.1857218917594</v>
      </c>
      <c r="I34" s="29"/>
      <c r="J34" s="32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ht="14.25" x14ac:dyDescent="0.3">
      <c r="A35" s="30"/>
      <c r="B35" s="30"/>
      <c r="C35" s="33" t="s">
        <v>38</v>
      </c>
      <c r="D35" s="34">
        <f t="shared" ref="D35:H35" si="20">$K$10/5</f>
        <v>10777.451603208416</v>
      </c>
      <c r="E35" s="34">
        <f t="shared" si="20"/>
        <v>10777.451603208416</v>
      </c>
      <c r="F35" s="34">
        <f t="shared" si="20"/>
        <v>10777.451603208416</v>
      </c>
      <c r="G35" s="34">
        <f t="shared" si="20"/>
        <v>10777.451603208416</v>
      </c>
      <c r="H35" s="34">
        <f t="shared" si="20"/>
        <v>10777.451603208416</v>
      </c>
      <c r="I35" s="30"/>
      <c r="J35" s="35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ht="15" x14ac:dyDescent="0.3">
      <c r="A36" s="1"/>
      <c r="B36" s="1"/>
      <c r="C36" s="30"/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x14ac:dyDescent="0.3">
      <c r="A37" s="1"/>
      <c r="B37" s="1"/>
      <c r="C37" s="30" t="s">
        <v>39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x14ac:dyDescent="0.3">
      <c r="A39" s="1"/>
      <c r="B39" s="68" t="s">
        <v>40</v>
      </c>
      <c r="C39" s="65"/>
      <c r="D39" s="65"/>
      <c r="E39" s="65"/>
      <c r="F39" s="65"/>
      <c r="G39" s="65"/>
      <c r="H39" s="65"/>
      <c r="I39" s="1"/>
      <c r="J39" s="69" t="s">
        <v>41</v>
      </c>
      <c r="K39" s="6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x14ac:dyDescent="0.3">
      <c r="A40" s="1"/>
      <c r="B40" s="23" t="s">
        <v>42</v>
      </c>
      <c r="C40" s="1"/>
      <c r="D40" s="1"/>
      <c r="E40" s="1"/>
      <c r="F40" s="1"/>
      <c r="G40" s="1"/>
      <c r="H40" s="1"/>
      <c r="I40" s="1"/>
      <c r="J40" s="6" t="s">
        <v>43</v>
      </c>
      <c r="K40" s="36">
        <v>7.4999999999999997E-2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x14ac:dyDescent="0.3">
      <c r="A41" s="1"/>
      <c r="B41" s="1"/>
      <c r="C41" s="6" t="s">
        <v>44</v>
      </c>
      <c r="D41" s="37">
        <v>200</v>
      </c>
      <c r="E41" s="38">
        <f t="shared" ref="E41:H41" si="21">D41</f>
        <v>200</v>
      </c>
      <c r="F41" s="38">
        <f t="shared" si="21"/>
        <v>200</v>
      </c>
      <c r="G41" s="38">
        <f t="shared" si="21"/>
        <v>200</v>
      </c>
      <c r="H41" s="38">
        <f t="shared" si="21"/>
        <v>200</v>
      </c>
      <c r="I41" s="1"/>
      <c r="J41" s="6" t="s">
        <v>45</v>
      </c>
      <c r="K41" s="39">
        <v>20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x14ac:dyDescent="0.3">
      <c r="A42" s="1"/>
      <c r="B42" s="1"/>
      <c r="C42" s="6" t="s">
        <v>46</v>
      </c>
      <c r="D42" s="40">
        <v>0.55000000000000004</v>
      </c>
      <c r="E42" s="41">
        <f t="shared" ref="E42:H42" si="22">D42</f>
        <v>0.55000000000000004</v>
      </c>
      <c r="F42" s="41">
        <f t="shared" si="22"/>
        <v>0.55000000000000004</v>
      </c>
      <c r="G42" s="41">
        <f t="shared" si="22"/>
        <v>0.55000000000000004</v>
      </c>
      <c r="H42" s="41">
        <f t="shared" si="22"/>
        <v>0.55000000000000004</v>
      </c>
      <c r="I42" s="1"/>
      <c r="J42" s="6" t="s">
        <v>47</v>
      </c>
      <c r="K42" s="7">
        <v>130000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x14ac:dyDescent="0.3">
      <c r="A43" s="1"/>
      <c r="B43" s="1"/>
      <c r="C43" s="6" t="s">
        <v>48</v>
      </c>
      <c r="D43" s="40">
        <v>0.05</v>
      </c>
      <c r="E43" s="41">
        <f t="shared" ref="E43:H43" si="23">D43</f>
        <v>0.05</v>
      </c>
      <c r="F43" s="41">
        <f t="shared" si="23"/>
        <v>0.05</v>
      </c>
      <c r="G43" s="41">
        <f t="shared" si="23"/>
        <v>0.05</v>
      </c>
      <c r="H43" s="41">
        <f t="shared" si="23"/>
        <v>0.05</v>
      </c>
      <c r="I43" s="1"/>
      <c r="J43" s="1" t="s">
        <v>49</v>
      </c>
      <c r="K43" s="5">
        <f>K42*0.2</f>
        <v>26000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x14ac:dyDescent="0.3">
      <c r="A44" s="1"/>
      <c r="B44" s="1"/>
      <c r="C44" s="6" t="s">
        <v>50</v>
      </c>
      <c r="D44" s="40">
        <v>0.1</v>
      </c>
      <c r="E44" s="41">
        <f t="shared" ref="E44:H44" si="24">D44</f>
        <v>0.1</v>
      </c>
      <c r="F44" s="41">
        <f t="shared" si="24"/>
        <v>0.1</v>
      </c>
      <c r="G44" s="41">
        <f t="shared" si="24"/>
        <v>0.1</v>
      </c>
      <c r="H44" s="41">
        <f t="shared" si="24"/>
        <v>0.1</v>
      </c>
      <c r="I44" s="1"/>
      <c r="J44" s="1" t="s">
        <v>51</v>
      </c>
      <c r="K44" s="5">
        <f>K42-K43</f>
        <v>104000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x14ac:dyDescent="0.3">
      <c r="A45" s="1"/>
      <c r="B45" s="23" t="s">
        <v>52</v>
      </c>
      <c r="C45" s="1"/>
      <c r="D45" s="1"/>
      <c r="E45" s="1"/>
      <c r="F45" s="1"/>
      <c r="G45" s="1"/>
      <c r="H45" s="1"/>
      <c r="I45" s="26"/>
      <c r="J45" s="42" t="s">
        <v>53</v>
      </c>
      <c r="K45" s="43">
        <f>PMT(K40/12,K41*12,K44)</f>
        <v>-837.81692129387955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x14ac:dyDescent="0.3">
      <c r="A46" s="1"/>
      <c r="B46" s="1"/>
      <c r="C46" s="6" t="s">
        <v>21</v>
      </c>
      <c r="D46" s="7">
        <v>-2000</v>
      </c>
      <c r="E46" s="7">
        <v>-2800</v>
      </c>
      <c r="F46" s="7">
        <v>-3200</v>
      </c>
      <c r="G46" s="7">
        <v>-3200</v>
      </c>
      <c r="H46" s="7">
        <v>-3200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x14ac:dyDescent="0.3">
      <c r="A47" s="1"/>
      <c r="B47" s="1"/>
      <c r="C47" s="6" t="s">
        <v>22</v>
      </c>
      <c r="D47" s="7">
        <f>-200*12</f>
        <v>-2400</v>
      </c>
      <c r="E47" s="5">
        <f t="shared" ref="E47:H47" si="25">D47</f>
        <v>-2400</v>
      </c>
      <c r="F47" s="5">
        <f t="shared" si="25"/>
        <v>-2400</v>
      </c>
      <c r="G47" s="5">
        <f t="shared" si="25"/>
        <v>-2400</v>
      </c>
      <c r="H47" s="5">
        <f t="shared" si="25"/>
        <v>-2400</v>
      </c>
      <c r="I47" s="4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x14ac:dyDescent="0.3">
      <c r="A48" s="1"/>
      <c r="B48" s="1"/>
      <c r="C48" s="6" t="s">
        <v>23</v>
      </c>
      <c r="D48" s="7">
        <v>-1250</v>
      </c>
      <c r="E48" s="5">
        <f t="shared" ref="E48:H48" si="26">D48</f>
        <v>-1250</v>
      </c>
      <c r="F48" s="5">
        <f t="shared" si="26"/>
        <v>-1250</v>
      </c>
      <c r="G48" s="5">
        <f t="shared" si="26"/>
        <v>-1250</v>
      </c>
      <c r="H48" s="5">
        <f t="shared" si="26"/>
        <v>-1250</v>
      </c>
      <c r="I48" s="4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x14ac:dyDescent="0.3">
      <c r="A49" s="1"/>
      <c r="B49" s="1"/>
      <c r="C49" s="6" t="s">
        <v>54</v>
      </c>
      <c r="D49" s="40">
        <v>0.2</v>
      </c>
      <c r="E49" s="41">
        <f t="shared" ref="E49:H49" si="27">D49</f>
        <v>0.2</v>
      </c>
      <c r="F49" s="41">
        <f t="shared" si="27"/>
        <v>0.2</v>
      </c>
      <c r="G49" s="41">
        <f t="shared" si="27"/>
        <v>0.2</v>
      </c>
      <c r="H49" s="41">
        <f t="shared" si="27"/>
        <v>0.2</v>
      </c>
      <c r="I49" s="4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" x14ac:dyDescent="0.3">
      <c r="A50" s="1"/>
      <c r="B50" s="1"/>
      <c r="C50" s="6" t="s">
        <v>55</v>
      </c>
      <c r="D50" s="40">
        <v>0.05</v>
      </c>
      <c r="E50" s="41">
        <f t="shared" ref="E50:H50" si="28">D50</f>
        <v>0.05</v>
      </c>
      <c r="F50" s="41">
        <f t="shared" si="28"/>
        <v>0.05</v>
      </c>
      <c r="G50" s="41">
        <f t="shared" si="28"/>
        <v>0.05</v>
      </c>
      <c r="H50" s="41">
        <f t="shared" si="28"/>
        <v>0.05</v>
      </c>
      <c r="I50" s="4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" x14ac:dyDescent="0.3">
      <c r="A51" s="1"/>
      <c r="B51" s="23" t="s">
        <v>56</v>
      </c>
      <c r="C51" s="1"/>
      <c r="D51" s="1"/>
      <c r="E51" s="1"/>
      <c r="F51" s="1"/>
      <c r="G51" s="1"/>
      <c r="H51" s="1"/>
      <c r="I51" s="4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x14ac:dyDescent="0.3">
      <c r="A52" s="1"/>
      <c r="B52" s="42"/>
      <c r="C52" s="45" t="s">
        <v>57</v>
      </c>
      <c r="D52" s="46">
        <v>0.25</v>
      </c>
      <c r="E52" s="47">
        <f t="shared" ref="E52:H52" si="29">D52</f>
        <v>0.25</v>
      </c>
      <c r="F52" s="47">
        <f t="shared" si="29"/>
        <v>0.25</v>
      </c>
      <c r="G52" s="47">
        <f t="shared" si="29"/>
        <v>0.25</v>
      </c>
      <c r="H52" s="47">
        <f t="shared" si="29"/>
        <v>0.25</v>
      </c>
      <c r="I52" s="48"/>
      <c r="J52" s="48"/>
      <c r="K52" s="4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0.5" customHeight="1" x14ac:dyDescent="0.3">
      <c r="A53" s="1"/>
      <c r="B53" s="1"/>
      <c r="C53" s="1"/>
      <c r="D53" s="1"/>
      <c r="E53" s="1"/>
      <c r="F53" s="1"/>
      <c r="G53" s="48"/>
      <c r="H53" s="48"/>
      <c r="I53" s="48"/>
      <c r="J53" s="48"/>
      <c r="K53" s="4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x14ac:dyDescent="0.3">
      <c r="A54" s="1"/>
      <c r="B54" s="23" t="s">
        <v>58</v>
      </c>
      <c r="C54" s="1"/>
      <c r="D54" s="1"/>
      <c r="E54" s="1"/>
      <c r="F54" s="1"/>
      <c r="G54" s="48"/>
      <c r="H54" s="48"/>
      <c r="I54" s="48"/>
      <c r="J54" s="48"/>
      <c r="K54" s="4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" x14ac:dyDescent="0.3">
      <c r="A55" s="1"/>
      <c r="B55" s="10" t="s">
        <v>59</v>
      </c>
      <c r="C55" s="1"/>
      <c r="D55" s="1"/>
      <c r="E55" s="1"/>
      <c r="F55" s="1"/>
      <c r="G55" s="1"/>
      <c r="H55" s="1"/>
      <c r="I55" s="1"/>
      <c r="J55" s="1"/>
      <c r="K55" s="4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" x14ac:dyDescent="0.3">
      <c r="A56" s="1"/>
      <c r="B56" s="10" t="s">
        <v>60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" x14ac:dyDescent="0.3">
      <c r="A57" s="1"/>
      <c r="B57" s="10" t="s">
        <v>61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" x14ac:dyDescent="0.3">
      <c r="A58" s="1"/>
      <c r="B58" s="10" t="s">
        <v>62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" x14ac:dyDescent="0.3">
      <c r="A59" s="1"/>
      <c r="B59" s="1" t="s">
        <v>63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" x14ac:dyDescent="0.3">
      <c r="A62" s="1"/>
      <c r="B62" s="1"/>
      <c r="C62" s="1"/>
      <c r="D62" s="1"/>
      <c r="E62" s="1"/>
      <c r="F62" s="1"/>
      <c r="G62" s="1"/>
      <c r="H62" s="1"/>
      <c r="I62" s="1"/>
      <c r="J62" s="70"/>
      <c r="K62" s="7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" collapsed="1" x14ac:dyDescent="0.3">
      <c r="A63" s="1" t="s">
        <v>64</v>
      </c>
      <c r="B63" s="1"/>
      <c r="C63" s="1"/>
      <c r="D63" s="1"/>
      <c r="E63" s="1"/>
      <c r="F63" s="1"/>
      <c r="G63" s="1"/>
      <c r="H63" s="1"/>
      <c r="I63" s="1"/>
      <c r="J63" s="6"/>
      <c r="K63" s="5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hidden="1" outlineLevel="1" x14ac:dyDescent="0.35">
      <c r="A64" s="1"/>
      <c r="B64" s="1"/>
      <c r="C64" s="1"/>
      <c r="D64" s="1"/>
      <c r="E64" s="1"/>
      <c r="F64" s="1"/>
      <c r="G64" s="1"/>
      <c r="H64" s="1"/>
      <c r="I64" s="1"/>
      <c r="J64" s="6"/>
      <c r="K64" s="6"/>
      <c r="L64" s="1"/>
      <c r="M64" s="72" t="s">
        <v>65</v>
      </c>
      <c r="N64" s="71"/>
      <c r="O64" s="71"/>
      <c r="P64" s="71"/>
      <c r="Q64" s="71"/>
      <c r="R64" s="51"/>
      <c r="S64" s="51"/>
      <c r="T64" s="1"/>
      <c r="U64" s="1"/>
      <c r="V64" s="1"/>
      <c r="W64" s="1"/>
      <c r="X64" s="1"/>
      <c r="Y64" s="1"/>
    </row>
    <row r="65" spans="1:25" ht="15" hidden="1" outlineLevel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52"/>
      <c r="L65" s="1"/>
      <c r="M65" s="53" t="s">
        <v>66</v>
      </c>
      <c r="N65" s="53" t="s">
        <v>67</v>
      </c>
      <c r="O65" s="53" t="s">
        <v>45</v>
      </c>
      <c r="P65" s="53" t="s">
        <v>53</v>
      </c>
      <c r="Q65" s="53" t="s">
        <v>68</v>
      </c>
      <c r="R65" s="51"/>
      <c r="S65" s="51"/>
      <c r="T65" s="1"/>
      <c r="U65" s="1"/>
      <c r="V65" s="1"/>
      <c r="W65" s="1"/>
      <c r="X65" s="1"/>
      <c r="Y65" s="1"/>
    </row>
    <row r="66" spans="1:25" ht="15" hidden="1" outlineLevel="1" x14ac:dyDescent="0.3">
      <c r="A66" s="1"/>
      <c r="B66" s="1"/>
      <c r="C66" s="1"/>
      <c r="D66" s="1"/>
      <c r="E66" s="1"/>
      <c r="F66" s="1"/>
      <c r="G66" s="1"/>
      <c r="H66" s="1"/>
      <c r="I66" s="1"/>
      <c r="J66" s="6"/>
      <c r="K66" s="54"/>
      <c r="L66" s="1"/>
      <c r="M66" s="55">
        <f>K44</f>
        <v>104000</v>
      </c>
      <c r="N66" s="56">
        <f>K40</f>
        <v>7.4999999999999997E-2</v>
      </c>
      <c r="O66" s="57">
        <f>K41</f>
        <v>20</v>
      </c>
      <c r="P66" s="58">
        <f>PMT(N66/12,(O66*12),-M66)</f>
        <v>837.81692129387955</v>
      </c>
      <c r="Q66" s="59">
        <v>0</v>
      </c>
      <c r="R66" s="51"/>
      <c r="S66" s="51"/>
      <c r="T66" s="1"/>
      <c r="U66" s="1"/>
      <c r="V66" s="1"/>
      <c r="W66" s="1"/>
      <c r="X66" s="1"/>
      <c r="Y66" s="1"/>
    </row>
    <row r="67" spans="1:25" ht="15" hidden="1" outlineLevel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52"/>
      <c r="L67" s="1"/>
      <c r="M67" s="51"/>
      <c r="N67" s="51"/>
      <c r="O67" s="51"/>
      <c r="P67" s="51"/>
      <c r="Q67" s="51"/>
      <c r="R67" s="51"/>
      <c r="S67" s="51"/>
      <c r="T67" s="1"/>
      <c r="U67" s="1"/>
      <c r="V67" s="1"/>
      <c r="W67" s="1"/>
      <c r="X67" s="1"/>
      <c r="Y67" s="1"/>
    </row>
    <row r="68" spans="1:25" ht="15" hidden="1" outlineLevel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52"/>
      <c r="L68" s="1"/>
      <c r="M68" s="51"/>
      <c r="N68" s="51"/>
      <c r="O68" s="51"/>
      <c r="P68" s="51"/>
      <c r="Q68" s="51"/>
      <c r="R68" s="51"/>
      <c r="S68" s="51"/>
      <c r="T68" s="1"/>
      <c r="U68" s="1"/>
      <c r="V68" s="1"/>
      <c r="W68" s="1"/>
      <c r="X68" s="1"/>
      <c r="Y68" s="1"/>
    </row>
    <row r="69" spans="1:25" ht="30" hidden="1" outlineLevel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52"/>
      <c r="L69" s="1"/>
      <c r="M69" s="53" t="s">
        <v>69</v>
      </c>
      <c r="N69" s="60" t="s">
        <v>70</v>
      </c>
      <c r="O69" s="60" t="s">
        <v>71</v>
      </c>
      <c r="P69" s="60" t="s">
        <v>29</v>
      </c>
      <c r="Q69" s="60" t="s">
        <v>72</v>
      </c>
      <c r="R69" s="60" t="s">
        <v>73</v>
      </c>
      <c r="S69" s="60" t="s">
        <v>74</v>
      </c>
      <c r="T69" s="1"/>
      <c r="U69" s="1"/>
      <c r="V69" s="1"/>
      <c r="W69" s="1"/>
      <c r="X69" s="1"/>
      <c r="Y69" s="1"/>
    </row>
    <row r="70" spans="1:25" ht="15" hidden="1" outlineLevel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61">
        <v>1</v>
      </c>
      <c r="N70" s="62">
        <f>M66</f>
        <v>104000</v>
      </c>
      <c r="O70" s="63">
        <f>$P$66+$Q$66</f>
        <v>837.81692129387955</v>
      </c>
      <c r="P70" s="63">
        <f t="shared" ref="P70:P324" si="30">N70*(N$66/12)</f>
        <v>650</v>
      </c>
      <c r="Q70" s="63">
        <f t="shared" ref="Q70:Q324" si="31">$P$66+$Q$66-P70</f>
        <v>187.81692129387955</v>
      </c>
      <c r="R70" s="63">
        <f t="shared" ref="R70:R324" si="32">N70-Q70</f>
        <v>103812.18307870612</v>
      </c>
      <c r="S70" s="63">
        <f>P70</f>
        <v>650</v>
      </c>
      <c r="T70" s="1"/>
      <c r="U70" s="1"/>
      <c r="V70" s="1"/>
      <c r="W70" s="1"/>
      <c r="X70" s="1"/>
      <c r="Y70" s="1"/>
    </row>
    <row r="71" spans="1:25" ht="15" hidden="1" outlineLevel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61">
        <v>2</v>
      </c>
      <c r="N71" s="62">
        <f t="shared" ref="N71:N325" si="33">IF(R70&gt;0, R70, 0)</f>
        <v>103812.18307870612</v>
      </c>
      <c r="O71" s="63">
        <f t="shared" ref="O71:O325" si="34">IF(R70&gt;0, $P$66+$Q$66,0)</f>
        <v>837.81692129387955</v>
      </c>
      <c r="P71" s="63">
        <f t="shared" si="30"/>
        <v>648.8261442419132</v>
      </c>
      <c r="Q71" s="63">
        <f t="shared" si="31"/>
        <v>188.99077705196635</v>
      </c>
      <c r="R71" s="63">
        <f t="shared" si="32"/>
        <v>103623.19230165416</v>
      </c>
      <c r="S71" s="63">
        <f t="shared" ref="S71:S325" si="35">S70+P71</f>
        <v>1298.8261442419132</v>
      </c>
      <c r="T71" s="1"/>
      <c r="U71" s="1"/>
      <c r="V71" s="1"/>
      <c r="W71" s="1"/>
      <c r="X71" s="1"/>
      <c r="Y71" s="1"/>
    </row>
    <row r="72" spans="1:25" ht="15" hidden="1" outlineLevel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61">
        <v>3</v>
      </c>
      <c r="N72" s="62">
        <f t="shared" si="33"/>
        <v>103623.19230165416</v>
      </c>
      <c r="O72" s="63">
        <f t="shared" si="34"/>
        <v>837.81692129387955</v>
      </c>
      <c r="P72" s="63">
        <f t="shared" si="30"/>
        <v>647.6449518853384</v>
      </c>
      <c r="Q72" s="63">
        <f t="shared" si="31"/>
        <v>190.17196940854114</v>
      </c>
      <c r="R72" s="63">
        <f t="shared" si="32"/>
        <v>103433.02033224561</v>
      </c>
      <c r="S72" s="63">
        <f t="shared" si="35"/>
        <v>1946.4710961272517</v>
      </c>
      <c r="T72" s="1"/>
      <c r="U72" s="1"/>
      <c r="V72" s="1"/>
      <c r="W72" s="1"/>
      <c r="X72" s="1"/>
      <c r="Y72" s="1"/>
    </row>
    <row r="73" spans="1:25" ht="15" hidden="1" outlineLevel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61">
        <v>4</v>
      </c>
      <c r="N73" s="62">
        <f t="shared" si="33"/>
        <v>103433.02033224561</v>
      </c>
      <c r="O73" s="63">
        <f t="shared" si="34"/>
        <v>837.81692129387955</v>
      </c>
      <c r="P73" s="63">
        <f t="shared" si="30"/>
        <v>646.45637707653498</v>
      </c>
      <c r="Q73" s="63">
        <f t="shared" si="31"/>
        <v>191.36054421734457</v>
      </c>
      <c r="R73" s="63">
        <f t="shared" si="32"/>
        <v>103241.65978802826</v>
      </c>
      <c r="S73" s="63">
        <f t="shared" si="35"/>
        <v>2592.9274732037866</v>
      </c>
      <c r="T73" s="1"/>
      <c r="U73" s="1"/>
      <c r="V73" s="1"/>
      <c r="W73" s="1"/>
      <c r="X73" s="1"/>
      <c r="Y73" s="1"/>
    </row>
    <row r="74" spans="1:25" ht="15" hidden="1" outlineLevel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61">
        <v>5</v>
      </c>
      <c r="N74" s="62">
        <f t="shared" si="33"/>
        <v>103241.65978802826</v>
      </c>
      <c r="O74" s="63">
        <f t="shared" si="34"/>
        <v>837.81692129387955</v>
      </c>
      <c r="P74" s="63">
        <f t="shared" si="30"/>
        <v>645.26037367517665</v>
      </c>
      <c r="Q74" s="63">
        <f t="shared" si="31"/>
        <v>192.55654761870289</v>
      </c>
      <c r="R74" s="63">
        <f t="shared" si="32"/>
        <v>103049.10324040956</v>
      </c>
      <c r="S74" s="63">
        <f t="shared" si="35"/>
        <v>3238.1878468789632</v>
      </c>
      <c r="T74" s="1"/>
      <c r="U74" s="1"/>
      <c r="V74" s="1"/>
      <c r="W74" s="1"/>
      <c r="X74" s="1"/>
      <c r="Y74" s="1"/>
    </row>
    <row r="75" spans="1:25" ht="15" hidden="1" outlineLevel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61">
        <v>6</v>
      </c>
      <c r="N75" s="62">
        <f t="shared" si="33"/>
        <v>103049.10324040956</v>
      </c>
      <c r="O75" s="63">
        <f t="shared" si="34"/>
        <v>837.81692129387955</v>
      </c>
      <c r="P75" s="63">
        <f t="shared" si="30"/>
        <v>644.05689525255968</v>
      </c>
      <c r="Q75" s="63">
        <f t="shared" si="31"/>
        <v>193.76002604131986</v>
      </c>
      <c r="R75" s="63">
        <f t="shared" si="32"/>
        <v>102855.34321436824</v>
      </c>
      <c r="S75" s="63">
        <f t="shared" si="35"/>
        <v>3882.2447421315228</v>
      </c>
      <c r="T75" s="1"/>
      <c r="U75" s="1"/>
      <c r="V75" s="1"/>
      <c r="W75" s="1"/>
      <c r="X75" s="1"/>
      <c r="Y75" s="1"/>
    </row>
    <row r="76" spans="1:25" ht="15" hidden="1" outlineLevel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61">
        <v>7</v>
      </c>
      <c r="N76" s="62">
        <f t="shared" si="33"/>
        <v>102855.34321436824</v>
      </c>
      <c r="O76" s="63">
        <f t="shared" si="34"/>
        <v>837.81692129387955</v>
      </c>
      <c r="P76" s="63">
        <f t="shared" si="30"/>
        <v>642.8458950898015</v>
      </c>
      <c r="Q76" s="63">
        <f t="shared" si="31"/>
        <v>194.97102620407804</v>
      </c>
      <c r="R76" s="63">
        <f t="shared" si="32"/>
        <v>102660.37218816417</v>
      </c>
      <c r="S76" s="63">
        <f t="shared" si="35"/>
        <v>4525.090637221324</v>
      </c>
      <c r="T76" s="1"/>
      <c r="U76" s="1"/>
      <c r="V76" s="1"/>
      <c r="W76" s="1"/>
      <c r="X76" s="1"/>
      <c r="Y76" s="1"/>
    </row>
    <row r="77" spans="1:25" ht="15" hidden="1" outlineLevel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61">
        <v>8</v>
      </c>
      <c r="N77" s="62">
        <f t="shared" si="33"/>
        <v>102660.37218816417</v>
      </c>
      <c r="O77" s="63">
        <f t="shared" si="34"/>
        <v>837.81692129387955</v>
      </c>
      <c r="P77" s="63">
        <f t="shared" si="30"/>
        <v>641.62732617602603</v>
      </c>
      <c r="Q77" s="63">
        <f t="shared" si="31"/>
        <v>196.18959511785351</v>
      </c>
      <c r="R77" s="63">
        <f t="shared" si="32"/>
        <v>102464.18259304631</v>
      </c>
      <c r="S77" s="63">
        <f t="shared" si="35"/>
        <v>5166.7179633973501</v>
      </c>
      <c r="T77" s="1"/>
      <c r="U77" s="1"/>
      <c r="V77" s="1"/>
      <c r="W77" s="1"/>
      <c r="X77" s="1"/>
      <c r="Y77" s="1"/>
    </row>
    <row r="78" spans="1:25" ht="15" hidden="1" outlineLevel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1">
        <v>9</v>
      </c>
      <c r="N78" s="62">
        <f t="shared" si="33"/>
        <v>102464.18259304631</v>
      </c>
      <c r="O78" s="63">
        <f t="shared" si="34"/>
        <v>837.81692129387955</v>
      </c>
      <c r="P78" s="63">
        <f t="shared" si="30"/>
        <v>640.40114120653936</v>
      </c>
      <c r="Q78" s="63">
        <f t="shared" si="31"/>
        <v>197.41578008734018</v>
      </c>
      <c r="R78" s="63">
        <f t="shared" si="32"/>
        <v>102266.76681295897</v>
      </c>
      <c r="S78" s="63">
        <f t="shared" si="35"/>
        <v>5807.1191046038894</v>
      </c>
      <c r="T78" s="1"/>
      <c r="U78" s="1"/>
      <c r="V78" s="1"/>
      <c r="W78" s="1"/>
      <c r="X78" s="1"/>
      <c r="Y78" s="1"/>
    </row>
    <row r="79" spans="1:25" ht="15" hidden="1" outlineLevel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61">
        <v>10</v>
      </c>
      <c r="N79" s="62">
        <f t="shared" si="33"/>
        <v>102266.76681295897</v>
      </c>
      <c r="O79" s="63">
        <f t="shared" si="34"/>
        <v>837.81692129387955</v>
      </c>
      <c r="P79" s="63">
        <f t="shared" si="30"/>
        <v>639.16729258099349</v>
      </c>
      <c r="Q79" s="63">
        <f t="shared" si="31"/>
        <v>198.64962871288606</v>
      </c>
      <c r="R79" s="63">
        <f t="shared" si="32"/>
        <v>102068.11718424609</v>
      </c>
      <c r="S79" s="63">
        <f t="shared" si="35"/>
        <v>6446.2863971848828</v>
      </c>
      <c r="T79" s="1"/>
      <c r="U79" s="1"/>
      <c r="V79" s="1"/>
      <c r="W79" s="1"/>
      <c r="X79" s="1"/>
      <c r="Y79" s="1"/>
    </row>
    <row r="80" spans="1:25" ht="15" hidden="1" outlineLevel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61">
        <v>11</v>
      </c>
      <c r="N80" s="62">
        <f t="shared" si="33"/>
        <v>102068.11718424609</v>
      </c>
      <c r="O80" s="63">
        <f t="shared" si="34"/>
        <v>837.81692129387955</v>
      </c>
      <c r="P80" s="63">
        <f t="shared" si="30"/>
        <v>637.92573240153797</v>
      </c>
      <c r="Q80" s="63">
        <f t="shared" si="31"/>
        <v>199.89118889234157</v>
      </c>
      <c r="R80" s="63">
        <f t="shared" si="32"/>
        <v>101868.22599535374</v>
      </c>
      <c r="S80" s="63">
        <f t="shared" si="35"/>
        <v>7084.2121295864208</v>
      </c>
      <c r="T80" s="1"/>
      <c r="U80" s="1"/>
      <c r="V80" s="1"/>
      <c r="W80" s="1"/>
      <c r="X80" s="1"/>
      <c r="Y80" s="1"/>
    </row>
    <row r="81" spans="1:25" ht="15" hidden="1" outlineLevel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61">
        <v>12</v>
      </c>
      <c r="N81" s="62">
        <f t="shared" si="33"/>
        <v>101868.22599535374</v>
      </c>
      <c r="O81" s="63">
        <f t="shared" si="34"/>
        <v>837.81692129387955</v>
      </c>
      <c r="P81" s="63">
        <f t="shared" si="30"/>
        <v>636.67641247096083</v>
      </c>
      <c r="Q81" s="63">
        <f t="shared" si="31"/>
        <v>201.14050882291872</v>
      </c>
      <c r="R81" s="63">
        <f t="shared" si="32"/>
        <v>101667.08548653082</v>
      </c>
      <c r="S81" s="63">
        <f t="shared" si="35"/>
        <v>7720.8885420573815</v>
      </c>
      <c r="T81" s="1"/>
      <c r="U81" s="1"/>
      <c r="V81" s="1"/>
      <c r="W81" s="1"/>
      <c r="X81" s="1"/>
      <c r="Y81" s="1"/>
    </row>
    <row r="82" spans="1:25" ht="15" hidden="1" outlineLevel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61">
        <v>13</v>
      </c>
      <c r="N82" s="62">
        <f t="shared" si="33"/>
        <v>101667.08548653082</v>
      </c>
      <c r="O82" s="63">
        <f t="shared" si="34"/>
        <v>837.81692129387955</v>
      </c>
      <c r="P82" s="63">
        <f t="shared" si="30"/>
        <v>635.41928429081759</v>
      </c>
      <c r="Q82" s="63">
        <f t="shared" si="31"/>
        <v>202.39763700306196</v>
      </c>
      <c r="R82" s="63">
        <f t="shared" si="32"/>
        <v>101464.68784952776</v>
      </c>
      <c r="S82" s="63">
        <f t="shared" si="35"/>
        <v>8356.3078263481984</v>
      </c>
      <c r="T82" s="1"/>
      <c r="U82" s="1"/>
      <c r="V82" s="1"/>
      <c r="W82" s="1"/>
      <c r="X82" s="1"/>
      <c r="Y82" s="1"/>
    </row>
    <row r="83" spans="1:25" ht="15" hidden="1" outlineLevel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61">
        <v>14</v>
      </c>
      <c r="N83" s="62">
        <f t="shared" si="33"/>
        <v>101464.68784952776</v>
      </c>
      <c r="O83" s="63">
        <f t="shared" si="34"/>
        <v>837.81692129387955</v>
      </c>
      <c r="P83" s="63">
        <f t="shared" si="30"/>
        <v>634.15429905954852</v>
      </c>
      <c r="Q83" s="63">
        <f t="shared" si="31"/>
        <v>203.66262223433102</v>
      </c>
      <c r="R83" s="63">
        <f t="shared" si="32"/>
        <v>101261.02522729343</v>
      </c>
      <c r="S83" s="63">
        <f t="shared" si="35"/>
        <v>8990.4621254077465</v>
      </c>
      <c r="T83" s="1"/>
      <c r="U83" s="1"/>
      <c r="V83" s="1"/>
      <c r="W83" s="1"/>
      <c r="X83" s="1"/>
      <c r="Y83" s="1"/>
    </row>
    <row r="84" spans="1:25" ht="15" hidden="1" outlineLevel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61">
        <v>15</v>
      </c>
      <c r="N84" s="62">
        <f t="shared" si="33"/>
        <v>101261.02522729343</v>
      </c>
      <c r="O84" s="63">
        <f t="shared" si="34"/>
        <v>837.81692129387955</v>
      </c>
      <c r="P84" s="63">
        <f t="shared" si="30"/>
        <v>632.88140767058394</v>
      </c>
      <c r="Q84" s="63">
        <f t="shared" si="31"/>
        <v>204.93551362329561</v>
      </c>
      <c r="R84" s="63">
        <f t="shared" si="32"/>
        <v>101056.08971367014</v>
      </c>
      <c r="S84" s="63">
        <f t="shared" si="35"/>
        <v>9623.3435330783304</v>
      </c>
      <c r="T84" s="1"/>
      <c r="U84" s="1"/>
      <c r="V84" s="1"/>
      <c r="W84" s="1"/>
      <c r="X84" s="1"/>
      <c r="Y84" s="1"/>
    </row>
    <row r="85" spans="1:25" ht="15" hidden="1" outlineLevel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61">
        <v>16</v>
      </c>
      <c r="N85" s="62">
        <f t="shared" si="33"/>
        <v>101056.08971367014</v>
      </c>
      <c r="O85" s="63">
        <f t="shared" si="34"/>
        <v>837.81692129387955</v>
      </c>
      <c r="P85" s="63">
        <f t="shared" si="30"/>
        <v>631.60056071043834</v>
      </c>
      <c r="Q85" s="63">
        <f t="shared" si="31"/>
        <v>206.2163605834412</v>
      </c>
      <c r="R85" s="63">
        <f t="shared" si="32"/>
        <v>100849.8733530867</v>
      </c>
      <c r="S85" s="63">
        <f t="shared" si="35"/>
        <v>10254.944093788768</v>
      </c>
      <c r="T85" s="1"/>
      <c r="U85" s="1"/>
      <c r="V85" s="1"/>
      <c r="W85" s="1"/>
      <c r="X85" s="1"/>
      <c r="Y85" s="1"/>
    </row>
    <row r="86" spans="1:25" ht="15" hidden="1" outlineLevel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1">
        <v>17</v>
      </c>
      <c r="N86" s="62">
        <f t="shared" si="33"/>
        <v>100849.8733530867</v>
      </c>
      <c r="O86" s="63">
        <f t="shared" si="34"/>
        <v>837.81692129387955</v>
      </c>
      <c r="P86" s="63">
        <f t="shared" si="30"/>
        <v>630.31170845679185</v>
      </c>
      <c r="Q86" s="63">
        <f t="shared" si="31"/>
        <v>207.5052128370877</v>
      </c>
      <c r="R86" s="63">
        <f t="shared" si="32"/>
        <v>100642.36814024961</v>
      </c>
      <c r="S86" s="63">
        <f t="shared" si="35"/>
        <v>10885.25580224556</v>
      </c>
      <c r="T86" s="1"/>
      <c r="U86" s="1"/>
      <c r="V86" s="1"/>
      <c r="W86" s="1"/>
      <c r="X86" s="1"/>
      <c r="Y86" s="1"/>
    </row>
    <row r="87" spans="1:25" ht="15" hidden="1" outlineLevel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61">
        <v>18</v>
      </c>
      <c r="N87" s="62">
        <f t="shared" si="33"/>
        <v>100642.36814024961</v>
      </c>
      <c r="O87" s="63">
        <f t="shared" si="34"/>
        <v>837.81692129387955</v>
      </c>
      <c r="P87" s="63">
        <f t="shared" si="30"/>
        <v>629.01480087656</v>
      </c>
      <c r="Q87" s="63">
        <f t="shared" si="31"/>
        <v>208.80212041731954</v>
      </c>
      <c r="R87" s="63">
        <f t="shared" si="32"/>
        <v>100433.5660198323</v>
      </c>
      <c r="S87" s="63">
        <f t="shared" si="35"/>
        <v>11514.270603122121</v>
      </c>
      <c r="T87" s="1"/>
      <c r="U87" s="1"/>
      <c r="V87" s="1"/>
      <c r="W87" s="1"/>
      <c r="X87" s="1"/>
      <c r="Y87" s="1"/>
    </row>
    <row r="88" spans="1:25" ht="15" hidden="1" outlineLevel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61">
        <v>19</v>
      </c>
      <c r="N88" s="62">
        <f t="shared" si="33"/>
        <v>100433.5660198323</v>
      </c>
      <c r="O88" s="63">
        <f t="shared" si="34"/>
        <v>837.81692129387955</v>
      </c>
      <c r="P88" s="63">
        <f t="shared" si="30"/>
        <v>627.7097876239518</v>
      </c>
      <c r="Q88" s="63">
        <f t="shared" si="31"/>
        <v>210.10713366992775</v>
      </c>
      <c r="R88" s="63">
        <f t="shared" si="32"/>
        <v>100223.45888616238</v>
      </c>
      <c r="S88" s="63">
        <f t="shared" si="35"/>
        <v>12141.980390746072</v>
      </c>
      <c r="T88" s="1"/>
      <c r="U88" s="1"/>
      <c r="V88" s="1"/>
      <c r="W88" s="1"/>
      <c r="X88" s="1"/>
      <c r="Y88" s="1"/>
    </row>
    <row r="89" spans="1:25" ht="15" hidden="1" outlineLevel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61">
        <v>20</v>
      </c>
      <c r="N89" s="62">
        <f t="shared" si="33"/>
        <v>100223.45888616238</v>
      </c>
      <c r="O89" s="63">
        <f t="shared" si="34"/>
        <v>837.81692129387955</v>
      </c>
      <c r="P89" s="63">
        <f t="shared" si="30"/>
        <v>626.39661803851482</v>
      </c>
      <c r="Q89" s="63">
        <f t="shared" si="31"/>
        <v>211.42030325536473</v>
      </c>
      <c r="R89" s="63">
        <f t="shared" si="32"/>
        <v>100012.03858290701</v>
      </c>
      <c r="S89" s="63">
        <f t="shared" si="35"/>
        <v>12768.377008784586</v>
      </c>
      <c r="T89" s="1"/>
      <c r="U89" s="1"/>
      <c r="V89" s="1"/>
      <c r="W89" s="1"/>
      <c r="X89" s="1"/>
      <c r="Y89" s="1"/>
    </row>
    <row r="90" spans="1:25" ht="15" hidden="1" outlineLevel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61">
        <v>21</v>
      </c>
      <c r="N90" s="62">
        <f t="shared" si="33"/>
        <v>100012.03858290701</v>
      </c>
      <c r="O90" s="63">
        <f t="shared" si="34"/>
        <v>837.81692129387955</v>
      </c>
      <c r="P90" s="63">
        <f t="shared" si="30"/>
        <v>625.0752411431688</v>
      </c>
      <c r="Q90" s="63">
        <f t="shared" si="31"/>
        <v>212.74168015071075</v>
      </c>
      <c r="R90" s="63">
        <f t="shared" si="32"/>
        <v>99799.296902756309</v>
      </c>
      <c r="S90" s="63">
        <f t="shared" si="35"/>
        <v>13393.452249927755</v>
      </c>
      <c r="T90" s="1"/>
      <c r="U90" s="1"/>
      <c r="V90" s="1"/>
      <c r="W90" s="1"/>
      <c r="X90" s="1"/>
      <c r="Y90" s="1"/>
    </row>
    <row r="91" spans="1:25" ht="15" hidden="1" outlineLevel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61">
        <v>22</v>
      </c>
      <c r="N91" s="62">
        <f t="shared" si="33"/>
        <v>99799.296902756309</v>
      </c>
      <c r="O91" s="63">
        <f t="shared" si="34"/>
        <v>837.81692129387955</v>
      </c>
      <c r="P91" s="63">
        <f t="shared" si="30"/>
        <v>623.74560564222691</v>
      </c>
      <c r="Q91" s="63">
        <f t="shared" si="31"/>
        <v>214.07131565165264</v>
      </c>
      <c r="R91" s="63">
        <f t="shared" si="32"/>
        <v>99585.225587104651</v>
      </c>
      <c r="S91" s="63">
        <f t="shared" si="35"/>
        <v>14017.197855569982</v>
      </c>
      <c r="T91" s="1"/>
      <c r="U91" s="1"/>
      <c r="V91" s="1"/>
      <c r="W91" s="1"/>
      <c r="X91" s="1"/>
      <c r="Y91" s="1"/>
    </row>
    <row r="92" spans="1:25" ht="15" hidden="1" outlineLevel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61">
        <v>23</v>
      </c>
      <c r="N92" s="62">
        <f t="shared" si="33"/>
        <v>99585.225587104651</v>
      </c>
      <c r="O92" s="63">
        <f t="shared" si="34"/>
        <v>837.81692129387955</v>
      </c>
      <c r="P92" s="63">
        <f t="shared" si="30"/>
        <v>622.40765991940407</v>
      </c>
      <c r="Q92" s="63">
        <f t="shared" si="31"/>
        <v>215.40926137447548</v>
      </c>
      <c r="R92" s="63">
        <f t="shared" si="32"/>
        <v>99369.816325730179</v>
      </c>
      <c r="S92" s="63">
        <f t="shared" si="35"/>
        <v>14639.605515489387</v>
      </c>
      <c r="T92" s="1"/>
      <c r="U92" s="1"/>
      <c r="V92" s="1"/>
      <c r="W92" s="1"/>
      <c r="X92" s="1"/>
      <c r="Y92" s="1"/>
    </row>
    <row r="93" spans="1:25" ht="15" hidden="1" outlineLevel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61">
        <v>24</v>
      </c>
      <c r="N93" s="62">
        <f t="shared" si="33"/>
        <v>99369.816325730179</v>
      </c>
      <c r="O93" s="63">
        <f t="shared" si="34"/>
        <v>837.81692129387955</v>
      </c>
      <c r="P93" s="63">
        <f t="shared" si="30"/>
        <v>621.06135203581357</v>
      </c>
      <c r="Q93" s="63">
        <f t="shared" si="31"/>
        <v>216.75556925806598</v>
      </c>
      <c r="R93" s="63">
        <f t="shared" si="32"/>
        <v>99153.060756472114</v>
      </c>
      <c r="S93" s="63">
        <f t="shared" si="35"/>
        <v>15260.6668675252</v>
      </c>
      <c r="T93" s="1"/>
      <c r="U93" s="1"/>
      <c r="V93" s="1"/>
      <c r="W93" s="1"/>
      <c r="X93" s="1"/>
      <c r="Y93" s="1"/>
    </row>
    <row r="94" spans="1:25" ht="15" hidden="1" outlineLevel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61">
        <v>25</v>
      </c>
      <c r="N94" s="62">
        <f t="shared" si="33"/>
        <v>99153.060756472114</v>
      </c>
      <c r="O94" s="63">
        <f t="shared" si="34"/>
        <v>837.81692129387955</v>
      </c>
      <c r="P94" s="63">
        <f t="shared" si="30"/>
        <v>619.70662972795071</v>
      </c>
      <c r="Q94" s="63">
        <f t="shared" si="31"/>
        <v>218.11029156592883</v>
      </c>
      <c r="R94" s="63">
        <f t="shared" si="32"/>
        <v>98934.950464906186</v>
      </c>
      <c r="S94" s="63">
        <f t="shared" si="35"/>
        <v>15880.373497253151</v>
      </c>
      <c r="T94" s="1"/>
      <c r="U94" s="1"/>
      <c r="V94" s="1"/>
      <c r="W94" s="1"/>
      <c r="X94" s="1"/>
      <c r="Y94" s="1"/>
    </row>
    <row r="95" spans="1:25" ht="15" hidden="1" outlineLevel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61">
        <v>26</v>
      </c>
      <c r="N95" s="62">
        <f t="shared" si="33"/>
        <v>98934.950464906186</v>
      </c>
      <c r="O95" s="63">
        <f t="shared" si="34"/>
        <v>837.81692129387955</v>
      </c>
      <c r="P95" s="63">
        <f t="shared" si="30"/>
        <v>618.34344040566361</v>
      </c>
      <c r="Q95" s="63">
        <f t="shared" si="31"/>
        <v>219.47348088821593</v>
      </c>
      <c r="R95" s="63">
        <f t="shared" si="32"/>
        <v>98715.476984017965</v>
      </c>
      <c r="S95" s="63">
        <f t="shared" si="35"/>
        <v>16498.716937658814</v>
      </c>
      <c r="T95" s="1"/>
      <c r="U95" s="1"/>
      <c r="V95" s="1"/>
      <c r="W95" s="1"/>
      <c r="X95" s="1"/>
      <c r="Y95" s="1"/>
    </row>
    <row r="96" spans="1:25" ht="15" hidden="1" outlineLevel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61">
        <v>27</v>
      </c>
      <c r="N96" s="62">
        <f t="shared" si="33"/>
        <v>98715.476984017965</v>
      </c>
      <c r="O96" s="63">
        <f t="shared" si="34"/>
        <v>837.81692129387955</v>
      </c>
      <c r="P96" s="63">
        <f t="shared" si="30"/>
        <v>616.97173115011219</v>
      </c>
      <c r="Q96" s="63">
        <f t="shared" si="31"/>
        <v>220.84519014376735</v>
      </c>
      <c r="R96" s="63">
        <f t="shared" si="32"/>
        <v>98494.6317938742</v>
      </c>
      <c r="S96" s="63">
        <f t="shared" si="35"/>
        <v>17115.688668808925</v>
      </c>
      <c r="T96" s="1"/>
      <c r="U96" s="1"/>
      <c r="V96" s="1"/>
      <c r="W96" s="1"/>
      <c r="X96" s="1"/>
      <c r="Y96" s="1"/>
    </row>
    <row r="97" spans="1:25" ht="15" hidden="1" outlineLevel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61">
        <v>28</v>
      </c>
      <c r="N97" s="62">
        <f t="shared" si="33"/>
        <v>98494.6317938742</v>
      </c>
      <c r="O97" s="63">
        <f t="shared" si="34"/>
        <v>837.81692129387955</v>
      </c>
      <c r="P97" s="63">
        <f t="shared" si="30"/>
        <v>615.59144871171372</v>
      </c>
      <c r="Q97" s="63">
        <f t="shared" si="31"/>
        <v>222.22547258216582</v>
      </c>
      <c r="R97" s="63">
        <f t="shared" si="32"/>
        <v>98272.40632129203</v>
      </c>
      <c r="S97" s="63">
        <f t="shared" si="35"/>
        <v>17731.28011752064</v>
      </c>
      <c r="T97" s="1"/>
      <c r="U97" s="1"/>
      <c r="V97" s="1"/>
      <c r="W97" s="1"/>
      <c r="X97" s="1"/>
      <c r="Y97" s="1"/>
    </row>
    <row r="98" spans="1:25" ht="15" hidden="1" outlineLevel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61">
        <v>29</v>
      </c>
      <c r="N98" s="62">
        <f t="shared" si="33"/>
        <v>98272.40632129203</v>
      </c>
      <c r="O98" s="63">
        <f t="shared" si="34"/>
        <v>837.81692129387955</v>
      </c>
      <c r="P98" s="63">
        <f t="shared" si="30"/>
        <v>614.20253950807512</v>
      </c>
      <c r="Q98" s="63">
        <f t="shared" si="31"/>
        <v>223.61438178580443</v>
      </c>
      <c r="R98" s="63">
        <f t="shared" si="32"/>
        <v>98048.79193950622</v>
      </c>
      <c r="S98" s="63">
        <f t="shared" si="35"/>
        <v>18345.482657028715</v>
      </c>
      <c r="T98" s="1"/>
      <c r="U98" s="1"/>
      <c r="V98" s="1"/>
      <c r="W98" s="1"/>
      <c r="X98" s="1"/>
      <c r="Y98" s="1"/>
    </row>
    <row r="99" spans="1:25" ht="15" hidden="1" outlineLevel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61">
        <v>30</v>
      </c>
      <c r="N99" s="62">
        <f t="shared" si="33"/>
        <v>98048.79193950622</v>
      </c>
      <c r="O99" s="63">
        <f t="shared" si="34"/>
        <v>837.81692129387955</v>
      </c>
      <c r="P99" s="63">
        <f t="shared" si="30"/>
        <v>612.80494962191381</v>
      </c>
      <c r="Q99" s="63">
        <f t="shared" si="31"/>
        <v>225.01197167196574</v>
      </c>
      <c r="R99" s="63">
        <f t="shared" si="32"/>
        <v>97823.779967834256</v>
      </c>
      <c r="S99" s="63">
        <f t="shared" si="35"/>
        <v>18958.287606650629</v>
      </c>
      <c r="T99" s="1"/>
      <c r="U99" s="1"/>
      <c r="V99" s="1"/>
      <c r="W99" s="1"/>
      <c r="X99" s="1"/>
      <c r="Y99" s="1"/>
    </row>
    <row r="100" spans="1:25" ht="15" hidden="1" outlineLevel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61">
        <v>31</v>
      </c>
      <c r="N100" s="62">
        <f t="shared" si="33"/>
        <v>97823.779967834256</v>
      </c>
      <c r="O100" s="63">
        <f t="shared" si="34"/>
        <v>837.81692129387955</v>
      </c>
      <c r="P100" s="63">
        <f t="shared" si="30"/>
        <v>611.39862479896408</v>
      </c>
      <c r="Q100" s="63">
        <f t="shared" si="31"/>
        <v>226.41829649491547</v>
      </c>
      <c r="R100" s="63">
        <f t="shared" si="32"/>
        <v>97597.361671339342</v>
      </c>
      <c r="S100" s="63">
        <f t="shared" si="35"/>
        <v>19569.686231449592</v>
      </c>
      <c r="T100" s="1"/>
      <c r="U100" s="1"/>
      <c r="V100" s="1"/>
      <c r="W100" s="1"/>
      <c r="X100" s="1"/>
      <c r="Y100" s="1"/>
    </row>
    <row r="101" spans="1:25" ht="15" hidden="1" outlineLevel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61">
        <v>32</v>
      </c>
      <c r="N101" s="62">
        <f t="shared" si="33"/>
        <v>97597.361671339342</v>
      </c>
      <c r="O101" s="63">
        <f t="shared" si="34"/>
        <v>837.81692129387955</v>
      </c>
      <c r="P101" s="63">
        <f t="shared" si="30"/>
        <v>609.98351044587082</v>
      </c>
      <c r="Q101" s="63">
        <f t="shared" si="31"/>
        <v>227.83341084800873</v>
      </c>
      <c r="R101" s="63">
        <f t="shared" si="32"/>
        <v>97369.528260491337</v>
      </c>
      <c r="S101" s="63">
        <f t="shared" si="35"/>
        <v>20179.669741895465</v>
      </c>
      <c r="T101" s="1"/>
      <c r="U101" s="1"/>
      <c r="V101" s="1"/>
      <c r="W101" s="1"/>
      <c r="X101" s="1"/>
      <c r="Y101" s="1"/>
    </row>
    <row r="102" spans="1:25" ht="15" hidden="1" outlineLevel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61">
        <v>33</v>
      </c>
      <c r="N102" s="62">
        <f t="shared" si="33"/>
        <v>97369.528260491337</v>
      </c>
      <c r="O102" s="63">
        <f t="shared" si="34"/>
        <v>837.81692129387955</v>
      </c>
      <c r="P102" s="63">
        <f t="shared" si="30"/>
        <v>608.55955162807084</v>
      </c>
      <c r="Q102" s="63">
        <f t="shared" si="31"/>
        <v>229.25736966580871</v>
      </c>
      <c r="R102" s="63">
        <f t="shared" si="32"/>
        <v>97140.27089082553</v>
      </c>
      <c r="S102" s="63">
        <f t="shared" si="35"/>
        <v>20788.229293523535</v>
      </c>
      <c r="T102" s="1"/>
      <c r="U102" s="1"/>
      <c r="V102" s="1"/>
      <c r="W102" s="1"/>
      <c r="X102" s="1"/>
      <c r="Y102" s="1"/>
    </row>
    <row r="103" spans="1:25" ht="15" hidden="1" outlineLevel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61">
        <v>34</v>
      </c>
      <c r="N103" s="62">
        <f t="shared" si="33"/>
        <v>97140.27089082553</v>
      </c>
      <c r="O103" s="63">
        <f t="shared" si="34"/>
        <v>837.81692129387955</v>
      </c>
      <c r="P103" s="63">
        <f t="shared" si="30"/>
        <v>607.12669306765952</v>
      </c>
      <c r="Q103" s="63">
        <f t="shared" si="31"/>
        <v>230.69022822622003</v>
      </c>
      <c r="R103" s="63">
        <f t="shared" si="32"/>
        <v>96909.580662599314</v>
      </c>
      <c r="S103" s="63">
        <f t="shared" si="35"/>
        <v>21395.355986591196</v>
      </c>
      <c r="T103" s="1"/>
      <c r="U103" s="1"/>
      <c r="V103" s="1"/>
      <c r="W103" s="1"/>
      <c r="X103" s="1"/>
      <c r="Y103" s="1"/>
    </row>
    <row r="104" spans="1:25" ht="15" hidden="1" outlineLevel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61">
        <v>35</v>
      </c>
      <c r="N104" s="62">
        <f t="shared" si="33"/>
        <v>96909.580662599314</v>
      </c>
      <c r="O104" s="63">
        <f t="shared" si="34"/>
        <v>837.81692129387955</v>
      </c>
      <c r="P104" s="63">
        <f t="shared" si="30"/>
        <v>605.68487914124569</v>
      </c>
      <c r="Q104" s="63">
        <f t="shared" si="31"/>
        <v>232.13204215263386</v>
      </c>
      <c r="R104" s="63">
        <f t="shared" si="32"/>
        <v>96677.448620446681</v>
      </c>
      <c r="S104" s="63">
        <f t="shared" si="35"/>
        <v>22001.040865732441</v>
      </c>
      <c r="T104" s="1"/>
      <c r="U104" s="1"/>
      <c r="V104" s="1"/>
      <c r="W104" s="1"/>
      <c r="X104" s="1"/>
      <c r="Y104" s="1"/>
    </row>
    <row r="105" spans="1:25" ht="15" hidden="1" outlineLevel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61">
        <v>36</v>
      </c>
      <c r="N105" s="62">
        <f t="shared" si="33"/>
        <v>96677.448620446681</v>
      </c>
      <c r="O105" s="63">
        <f t="shared" si="34"/>
        <v>837.81692129387955</v>
      </c>
      <c r="P105" s="63">
        <f t="shared" si="30"/>
        <v>604.23405387779167</v>
      </c>
      <c r="Q105" s="63">
        <f t="shared" si="31"/>
        <v>233.58286741608788</v>
      </c>
      <c r="R105" s="63">
        <f t="shared" si="32"/>
        <v>96443.865753030594</v>
      </c>
      <c r="S105" s="63">
        <f t="shared" si="35"/>
        <v>22605.27491961023</v>
      </c>
      <c r="T105" s="1"/>
      <c r="U105" s="1"/>
      <c r="V105" s="1"/>
      <c r="W105" s="1"/>
      <c r="X105" s="1"/>
      <c r="Y105" s="1"/>
    </row>
    <row r="106" spans="1:25" ht="15" hidden="1" outlineLevel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61">
        <v>37</v>
      </c>
      <c r="N106" s="62">
        <f t="shared" si="33"/>
        <v>96443.865753030594</v>
      </c>
      <c r="O106" s="63">
        <f t="shared" si="34"/>
        <v>837.81692129387955</v>
      </c>
      <c r="P106" s="63">
        <f t="shared" si="30"/>
        <v>602.77416095644116</v>
      </c>
      <c r="Q106" s="63">
        <f t="shared" si="31"/>
        <v>235.04276033743838</v>
      </c>
      <c r="R106" s="63">
        <f t="shared" si="32"/>
        <v>96208.822992693153</v>
      </c>
      <c r="S106" s="63">
        <f t="shared" si="35"/>
        <v>23208.04908056667</v>
      </c>
      <c r="T106" s="1"/>
      <c r="U106" s="1"/>
      <c r="V106" s="1"/>
      <c r="W106" s="1"/>
      <c r="X106" s="1"/>
      <c r="Y106" s="1"/>
    </row>
    <row r="107" spans="1:25" ht="15" hidden="1" outlineLevel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61">
        <v>38</v>
      </c>
      <c r="N107" s="62">
        <f t="shared" si="33"/>
        <v>96208.822992693153</v>
      </c>
      <c r="O107" s="63">
        <f t="shared" si="34"/>
        <v>837.81692129387955</v>
      </c>
      <c r="P107" s="63">
        <f t="shared" si="30"/>
        <v>601.30514370433218</v>
      </c>
      <c r="Q107" s="63">
        <f t="shared" si="31"/>
        <v>236.51177758954736</v>
      </c>
      <c r="R107" s="63">
        <f t="shared" si="32"/>
        <v>95972.311215103604</v>
      </c>
      <c r="S107" s="63">
        <f t="shared" si="35"/>
        <v>23809.354224271003</v>
      </c>
      <c r="T107" s="1"/>
      <c r="U107" s="1"/>
      <c r="V107" s="1"/>
      <c r="W107" s="1"/>
      <c r="X107" s="1"/>
      <c r="Y107" s="1"/>
    </row>
    <row r="108" spans="1:25" ht="15" hidden="1" outlineLevel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61">
        <v>39</v>
      </c>
      <c r="N108" s="62">
        <f t="shared" si="33"/>
        <v>95972.311215103604</v>
      </c>
      <c r="O108" s="63">
        <f t="shared" si="34"/>
        <v>837.81692129387955</v>
      </c>
      <c r="P108" s="63">
        <f t="shared" si="30"/>
        <v>599.8269450943975</v>
      </c>
      <c r="Q108" s="63">
        <f t="shared" si="31"/>
        <v>237.98997619948204</v>
      </c>
      <c r="R108" s="63">
        <f t="shared" si="32"/>
        <v>95734.321238904115</v>
      </c>
      <c r="S108" s="63">
        <f t="shared" si="35"/>
        <v>24409.181169365402</v>
      </c>
      <c r="T108" s="1"/>
      <c r="U108" s="1"/>
      <c r="V108" s="1"/>
      <c r="W108" s="1"/>
      <c r="X108" s="1"/>
      <c r="Y108" s="1"/>
    </row>
    <row r="109" spans="1:25" ht="15" hidden="1" outlineLevel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61">
        <v>40</v>
      </c>
      <c r="N109" s="62">
        <f t="shared" si="33"/>
        <v>95734.321238904115</v>
      </c>
      <c r="O109" s="63">
        <f t="shared" si="34"/>
        <v>837.81692129387955</v>
      </c>
      <c r="P109" s="63">
        <f t="shared" si="30"/>
        <v>598.33950774315065</v>
      </c>
      <c r="Q109" s="63">
        <f t="shared" si="31"/>
        <v>239.4774135507289</v>
      </c>
      <c r="R109" s="63">
        <f t="shared" si="32"/>
        <v>95494.843825353382</v>
      </c>
      <c r="S109" s="63">
        <f t="shared" si="35"/>
        <v>25007.520677108554</v>
      </c>
      <c r="T109" s="1"/>
      <c r="U109" s="1"/>
      <c r="V109" s="1"/>
      <c r="W109" s="1"/>
      <c r="X109" s="1"/>
      <c r="Y109" s="1"/>
    </row>
    <row r="110" spans="1:25" ht="15" hidden="1" outlineLevel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61">
        <v>41</v>
      </c>
      <c r="N110" s="62">
        <f t="shared" si="33"/>
        <v>95494.843825353382</v>
      </c>
      <c r="O110" s="63">
        <f t="shared" si="34"/>
        <v>837.81692129387955</v>
      </c>
      <c r="P110" s="63">
        <f t="shared" si="30"/>
        <v>596.84277390845864</v>
      </c>
      <c r="Q110" s="63">
        <f t="shared" si="31"/>
        <v>240.97414738542091</v>
      </c>
      <c r="R110" s="63">
        <f t="shared" si="32"/>
        <v>95253.869677967959</v>
      </c>
      <c r="S110" s="63">
        <f t="shared" si="35"/>
        <v>25604.363451017012</v>
      </c>
      <c r="T110" s="1"/>
      <c r="U110" s="1"/>
      <c r="V110" s="1"/>
      <c r="W110" s="1"/>
      <c r="X110" s="1"/>
      <c r="Y110" s="1"/>
    </row>
    <row r="111" spans="1:25" ht="15" hidden="1" outlineLevel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61">
        <v>42</v>
      </c>
      <c r="N111" s="62">
        <f t="shared" si="33"/>
        <v>95253.869677967959</v>
      </c>
      <c r="O111" s="63">
        <f t="shared" si="34"/>
        <v>837.81692129387955</v>
      </c>
      <c r="P111" s="63">
        <f t="shared" si="30"/>
        <v>595.33668548729975</v>
      </c>
      <c r="Q111" s="63">
        <f t="shared" si="31"/>
        <v>242.4802358065798</v>
      </c>
      <c r="R111" s="63">
        <f t="shared" si="32"/>
        <v>95011.38944216138</v>
      </c>
      <c r="S111" s="63">
        <f t="shared" si="35"/>
        <v>26199.700136504311</v>
      </c>
      <c r="T111" s="1"/>
      <c r="U111" s="1"/>
      <c r="V111" s="1"/>
      <c r="W111" s="1"/>
      <c r="X111" s="1"/>
      <c r="Y111" s="1"/>
    </row>
    <row r="112" spans="1:25" ht="15" hidden="1" outlineLevel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61">
        <v>43</v>
      </c>
      <c r="N112" s="62">
        <f t="shared" si="33"/>
        <v>95011.38944216138</v>
      </c>
      <c r="O112" s="63">
        <f t="shared" si="34"/>
        <v>837.81692129387955</v>
      </c>
      <c r="P112" s="63">
        <f t="shared" si="30"/>
        <v>593.82118401350863</v>
      </c>
      <c r="Q112" s="63">
        <f t="shared" si="31"/>
        <v>243.99573728037092</v>
      </c>
      <c r="R112" s="63">
        <f t="shared" si="32"/>
        <v>94767.393704881004</v>
      </c>
      <c r="S112" s="63">
        <f t="shared" si="35"/>
        <v>26793.521320517819</v>
      </c>
      <c r="T112" s="1"/>
      <c r="U112" s="1"/>
      <c r="V112" s="1"/>
      <c r="W112" s="1"/>
      <c r="X112" s="1"/>
      <c r="Y112" s="1"/>
    </row>
    <row r="113" spans="1:25" ht="15" hidden="1" outlineLevel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61">
        <v>44</v>
      </c>
      <c r="N113" s="62">
        <f t="shared" si="33"/>
        <v>94767.393704881004</v>
      </c>
      <c r="O113" s="63">
        <f t="shared" si="34"/>
        <v>837.81692129387955</v>
      </c>
      <c r="P113" s="63">
        <f t="shared" si="30"/>
        <v>592.29621065550623</v>
      </c>
      <c r="Q113" s="63">
        <f t="shared" si="31"/>
        <v>245.52071063837332</v>
      </c>
      <c r="R113" s="63">
        <f t="shared" si="32"/>
        <v>94521.872994242629</v>
      </c>
      <c r="S113" s="63">
        <f t="shared" si="35"/>
        <v>27385.817531173325</v>
      </c>
      <c r="T113" s="1"/>
      <c r="U113" s="1"/>
      <c r="V113" s="1"/>
      <c r="W113" s="1"/>
      <c r="X113" s="1"/>
      <c r="Y113" s="1"/>
    </row>
    <row r="114" spans="1:25" ht="15" hidden="1" outlineLevel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61">
        <v>45</v>
      </c>
      <c r="N114" s="62">
        <f t="shared" si="33"/>
        <v>94521.872994242629</v>
      </c>
      <c r="O114" s="63">
        <f t="shared" si="34"/>
        <v>837.81692129387955</v>
      </c>
      <c r="P114" s="63">
        <f t="shared" si="30"/>
        <v>590.76170621401639</v>
      </c>
      <c r="Q114" s="63">
        <f t="shared" si="31"/>
        <v>247.05521507986316</v>
      </c>
      <c r="R114" s="63">
        <f t="shared" si="32"/>
        <v>94274.817779162768</v>
      </c>
      <c r="S114" s="63">
        <f t="shared" si="35"/>
        <v>27976.579237387341</v>
      </c>
      <c r="T114" s="1"/>
      <c r="U114" s="1"/>
      <c r="V114" s="1"/>
      <c r="W114" s="1"/>
      <c r="X114" s="1"/>
      <c r="Y114" s="1"/>
    </row>
    <row r="115" spans="1:25" ht="15" hidden="1" outlineLevel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61">
        <v>46</v>
      </c>
      <c r="N115" s="62">
        <f t="shared" si="33"/>
        <v>94274.817779162768</v>
      </c>
      <c r="O115" s="63">
        <f t="shared" si="34"/>
        <v>837.81692129387955</v>
      </c>
      <c r="P115" s="63">
        <f t="shared" si="30"/>
        <v>589.2176111197673</v>
      </c>
      <c r="Q115" s="63">
        <f t="shared" si="31"/>
        <v>248.59931017411225</v>
      </c>
      <c r="R115" s="63">
        <f t="shared" si="32"/>
        <v>94026.218468988649</v>
      </c>
      <c r="S115" s="63">
        <f t="shared" si="35"/>
        <v>28565.796848507107</v>
      </c>
      <c r="T115" s="1"/>
      <c r="U115" s="1"/>
      <c r="V115" s="1"/>
      <c r="W115" s="1"/>
      <c r="X115" s="1"/>
      <c r="Y115" s="1"/>
    </row>
    <row r="116" spans="1:25" ht="15" hidden="1" outlineLevel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61">
        <v>47</v>
      </c>
      <c r="N116" s="62">
        <f t="shared" si="33"/>
        <v>94026.218468988649</v>
      </c>
      <c r="O116" s="63">
        <f t="shared" si="34"/>
        <v>837.81692129387955</v>
      </c>
      <c r="P116" s="63">
        <f t="shared" si="30"/>
        <v>587.66386543117903</v>
      </c>
      <c r="Q116" s="63">
        <f t="shared" si="31"/>
        <v>250.15305586270051</v>
      </c>
      <c r="R116" s="63">
        <f t="shared" si="32"/>
        <v>93776.065413125951</v>
      </c>
      <c r="S116" s="63">
        <f t="shared" si="35"/>
        <v>29153.460713938286</v>
      </c>
      <c r="T116" s="1"/>
      <c r="U116" s="1"/>
      <c r="V116" s="1"/>
      <c r="W116" s="1"/>
      <c r="X116" s="1"/>
      <c r="Y116" s="1"/>
    </row>
    <row r="117" spans="1:25" ht="15" hidden="1" outlineLevel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61">
        <v>48</v>
      </c>
      <c r="N117" s="62">
        <f t="shared" si="33"/>
        <v>93776.065413125951</v>
      </c>
      <c r="O117" s="63">
        <f t="shared" si="34"/>
        <v>837.81692129387955</v>
      </c>
      <c r="P117" s="63">
        <f t="shared" si="30"/>
        <v>586.10040883203715</v>
      </c>
      <c r="Q117" s="63">
        <f t="shared" si="31"/>
        <v>251.7165124618424</v>
      </c>
      <c r="R117" s="63">
        <f t="shared" si="32"/>
        <v>93524.348900664103</v>
      </c>
      <c r="S117" s="63">
        <f t="shared" si="35"/>
        <v>29739.561122770323</v>
      </c>
      <c r="T117" s="1"/>
      <c r="U117" s="1"/>
      <c r="V117" s="1"/>
      <c r="W117" s="1"/>
      <c r="X117" s="1"/>
      <c r="Y117" s="1"/>
    </row>
    <row r="118" spans="1:25" ht="15" hidden="1" outlineLevel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61">
        <v>49</v>
      </c>
      <c r="N118" s="62">
        <f t="shared" si="33"/>
        <v>93524.348900664103</v>
      </c>
      <c r="O118" s="63">
        <f t="shared" si="34"/>
        <v>837.81692129387955</v>
      </c>
      <c r="P118" s="63">
        <f t="shared" si="30"/>
        <v>584.52718062915062</v>
      </c>
      <c r="Q118" s="63">
        <f t="shared" si="31"/>
        <v>253.28974066472892</v>
      </c>
      <c r="R118" s="63">
        <f t="shared" si="32"/>
        <v>93271.059159999379</v>
      </c>
      <c r="S118" s="63">
        <f t="shared" si="35"/>
        <v>30324.088303399472</v>
      </c>
      <c r="T118" s="1"/>
      <c r="U118" s="1"/>
      <c r="V118" s="1"/>
      <c r="W118" s="1"/>
      <c r="X118" s="1"/>
      <c r="Y118" s="1"/>
    </row>
    <row r="119" spans="1:25" ht="15" hidden="1" outlineLevel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61">
        <v>50</v>
      </c>
      <c r="N119" s="62">
        <f t="shared" si="33"/>
        <v>93271.059159999379</v>
      </c>
      <c r="O119" s="63">
        <f t="shared" si="34"/>
        <v>837.81692129387955</v>
      </c>
      <c r="P119" s="63">
        <f t="shared" si="30"/>
        <v>582.94411974999605</v>
      </c>
      <c r="Q119" s="63">
        <f t="shared" si="31"/>
        <v>254.8728015438835</v>
      </c>
      <c r="R119" s="63">
        <f t="shared" si="32"/>
        <v>93016.186358455496</v>
      </c>
      <c r="S119" s="63">
        <f t="shared" si="35"/>
        <v>30907.032423149467</v>
      </c>
      <c r="T119" s="1"/>
      <c r="U119" s="1"/>
      <c r="V119" s="1"/>
      <c r="W119" s="1"/>
      <c r="X119" s="1"/>
      <c r="Y119" s="1"/>
    </row>
    <row r="120" spans="1:25" ht="15" hidden="1" outlineLevel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61">
        <v>51</v>
      </c>
      <c r="N120" s="62">
        <f t="shared" si="33"/>
        <v>93016.186358455496</v>
      </c>
      <c r="O120" s="63">
        <f t="shared" si="34"/>
        <v>837.81692129387955</v>
      </c>
      <c r="P120" s="63">
        <f t="shared" si="30"/>
        <v>581.3511647403468</v>
      </c>
      <c r="Q120" s="63">
        <f t="shared" si="31"/>
        <v>256.46575655353274</v>
      </c>
      <c r="R120" s="63">
        <f t="shared" si="32"/>
        <v>92759.720601901965</v>
      </c>
      <c r="S120" s="63">
        <f t="shared" si="35"/>
        <v>31488.383587889813</v>
      </c>
      <c r="T120" s="1"/>
      <c r="U120" s="1"/>
      <c r="V120" s="1"/>
      <c r="W120" s="1"/>
      <c r="X120" s="1"/>
      <c r="Y120" s="1"/>
    </row>
    <row r="121" spans="1:25" ht="15" hidden="1" outlineLevel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61">
        <v>52</v>
      </c>
      <c r="N121" s="62">
        <f t="shared" si="33"/>
        <v>92759.720601901965</v>
      </c>
      <c r="O121" s="63">
        <f t="shared" si="34"/>
        <v>837.81692129387955</v>
      </c>
      <c r="P121" s="63">
        <f t="shared" si="30"/>
        <v>579.74825376188721</v>
      </c>
      <c r="Q121" s="63">
        <f t="shared" si="31"/>
        <v>258.06866753199233</v>
      </c>
      <c r="R121" s="63">
        <f t="shared" si="32"/>
        <v>92501.651934369977</v>
      </c>
      <c r="S121" s="63">
        <f t="shared" si="35"/>
        <v>32068.131841651702</v>
      </c>
      <c r="T121" s="1"/>
      <c r="U121" s="1"/>
      <c r="V121" s="1"/>
      <c r="W121" s="1"/>
      <c r="X121" s="1"/>
      <c r="Y121" s="1"/>
    </row>
    <row r="122" spans="1:25" ht="15" hidden="1" outlineLevel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61">
        <v>53</v>
      </c>
      <c r="N122" s="62">
        <f t="shared" si="33"/>
        <v>92501.651934369977</v>
      </c>
      <c r="O122" s="63">
        <f t="shared" si="34"/>
        <v>837.81692129387955</v>
      </c>
      <c r="P122" s="63">
        <f t="shared" si="30"/>
        <v>578.13532458981229</v>
      </c>
      <c r="Q122" s="63">
        <f t="shared" si="31"/>
        <v>259.68159670406726</v>
      </c>
      <c r="R122" s="63">
        <f t="shared" si="32"/>
        <v>92241.970337665916</v>
      </c>
      <c r="S122" s="63">
        <f t="shared" si="35"/>
        <v>32646.267166241516</v>
      </c>
      <c r="T122" s="1"/>
      <c r="U122" s="1"/>
      <c r="V122" s="1"/>
      <c r="W122" s="1"/>
      <c r="X122" s="1"/>
      <c r="Y122" s="1"/>
    </row>
    <row r="123" spans="1:25" ht="15" hidden="1" outlineLevel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61">
        <v>54</v>
      </c>
      <c r="N123" s="62">
        <f t="shared" si="33"/>
        <v>92241.970337665916</v>
      </c>
      <c r="O123" s="63">
        <f t="shared" si="34"/>
        <v>837.81692129387955</v>
      </c>
      <c r="P123" s="63">
        <f t="shared" si="30"/>
        <v>576.51231461041198</v>
      </c>
      <c r="Q123" s="63">
        <f t="shared" si="31"/>
        <v>261.30460668346757</v>
      </c>
      <c r="R123" s="63">
        <f t="shared" si="32"/>
        <v>91980.665730982451</v>
      </c>
      <c r="S123" s="63">
        <f t="shared" si="35"/>
        <v>33222.779480851925</v>
      </c>
      <c r="T123" s="1"/>
      <c r="U123" s="1"/>
      <c r="V123" s="1"/>
      <c r="W123" s="1"/>
      <c r="X123" s="1"/>
      <c r="Y123" s="1"/>
    </row>
    <row r="124" spans="1:25" ht="15" hidden="1" outlineLevel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61">
        <v>55</v>
      </c>
      <c r="N124" s="62">
        <f t="shared" si="33"/>
        <v>91980.665730982451</v>
      </c>
      <c r="O124" s="63">
        <f t="shared" si="34"/>
        <v>837.81692129387955</v>
      </c>
      <c r="P124" s="63">
        <f t="shared" si="30"/>
        <v>574.87916081864023</v>
      </c>
      <c r="Q124" s="63">
        <f t="shared" si="31"/>
        <v>262.93776047523932</v>
      </c>
      <c r="R124" s="63">
        <f t="shared" si="32"/>
        <v>91717.727970507214</v>
      </c>
      <c r="S124" s="63">
        <f t="shared" si="35"/>
        <v>33797.658641670569</v>
      </c>
      <c r="T124" s="1"/>
      <c r="U124" s="1"/>
      <c r="V124" s="1"/>
      <c r="W124" s="1"/>
      <c r="X124" s="1"/>
      <c r="Y124" s="1"/>
    </row>
    <row r="125" spans="1:25" ht="15" hidden="1" outlineLevel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61">
        <v>56</v>
      </c>
      <c r="N125" s="62">
        <f t="shared" si="33"/>
        <v>91717.727970507214</v>
      </c>
      <c r="O125" s="63">
        <f t="shared" si="34"/>
        <v>837.81692129387955</v>
      </c>
      <c r="P125" s="63">
        <f t="shared" si="30"/>
        <v>573.23579981567002</v>
      </c>
      <c r="Q125" s="63">
        <f t="shared" si="31"/>
        <v>264.58112147820952</v>
      </c>
      <c r="R125" s="63">
        <f t="shared" si="32"/>
        <v>91453.146849028999</v>
      </c>
      <c r="S125" s="63">
        <f t="shared" si="35"/>
        <v>34370.894441486242</v>
      </c>
      <c r="T125" s="1"/>
      <c r="U125" s="1"/>
      <c r="V125" s="1"/>
      <c r="W125" s="1"/>
      <c r="X125" s="1"/>
      <c r="Y125" s="1"/>
    </row>
    <row r="126" spans="1:25" ht="15" hidden="1" outlineLevel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61">
        <v>57</v>
      </c>
      <c r="N126" s="62">
        <f t="shared" si="33"/>
        <v>91453.146849028999</v>
      </c>
      <c r="O126" s="63">
        <f t="shared" si="34"/>
        <v>837.81692129387955</v>
      </c>
      <c r="P126" s="63">
        <f t="shared" si="30"/>
        <v>571.58216780643124</v>
      </c>
      <c r="Q126" s="63">
        <f t="shared" si="31"/>
        <v>266.2347534874483</v>
      </c>
      <c r="R126" s="63">
        <f t="shared" si="32"/>
        <v>91186.912095541556</v>
      </c>
      <c r="S126" s="63">
        <f t="shared" si="35"/>
        <v>34942.476609292673</v>
      </c>
      <c r="T126" s="1"/>
      <c r="U126" s="1"/>
      <c r="V126" s="1"/>
      <c r="W126" s="1"/>
      <c r="X126" s="1"/>
      <c r="Y126" s="1"/>
    </row>
    <row r="127" spans="1:25" ht="15" hidden="1" outlineLevel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61">
        <v>58</v>
      </c>
      <c r="N127" s="62">
        <f t="shared" si="33"/>
        <v>91186.912095541556</v>
      </c>
      <c r="O127" s="63">
        <f t="shared" si="34"/>
        <v>837.81692129387955</v>
      </c>
      <c r="P127" s="63">
        <f t="shared" si="30"/>
        <v>569.91820059713473</v>
      </c>
      <c r="Q127" s="63">
        <f t="shared" si="31"/>
        <v>267.89872069674482</v>
      </c>
      <c r="R127" s="63">
        <f t="shared" si="32"/>
        <v>90919.013374844813</v>
      </c>
      <c r="S127" s="63">
        <f t="shared" si="35"/>
        <v>35512.394809889811</v>
      </c>
      <c r="T127" s="1"/>
      <c r="U127" s="1"/>
      <c r="V127" s="1"/>
      <c r="W127" s="1"/>
      <c r="X127" s="1"/>
      <c r="Y127" s="1"/>
    </row>
    <row r="128" spans="1:25" ht="15" hidden="1" outlineLevel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61">
        <v>59</v>
      </c>
      <c r="N128" s="62">
        <f t="shared" si="33"/>
        <v>90919.013374844813</v>
      </c>
      <c r="O128" s="63">
        <f t="shared" si="34"/>
        <v>837.81692129387955</v>
      </c>
      <c r="P128" s="63">
        <f t="shared" si="30"/>
        <v>568.24383359277999</v>
      </c>
      <c r="Q128" s="63">
        <f t="shared" si="31"/>
        <v>269.57308770109955</v>
      </c>
      <c r="R128" s="63">
        <f t="shared" si="32"/>
        <v>90649.44028714372</v>
      </c>
      <c r="S128" s="63">
        <f t="shared" si="35"/>
        <v>36080.638643482591</v>
      </c>
      <c r="T128" s="1"/>
      <c r="U128" s="1"/>
      <c r="V128" s="1"/>
      <c r="W128" s="1"/>
      <c r="X128" s="1"/>
      <c r="Y128" s="1"/>
    </row>
    <row r="129" spans="1:25" ht="15" hidden="1" outlineLevel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61">
        <v>60</v>
      </c>
      <c r="N129" s="62">
        <f t="shared" si="33"/>
        <v>90649.44028714372</v>
      </c>
      <c r="O129" s="63">
        <f t="shared" si="34"/>
        <v>837.81692129387955</v>
      </c>
      <c r="P129" s="63">
        <f t="shared" si="30"/>
        <v>566.55900179464822</v>
      </c>
      <c r="Q129" s="63">
        <f t="shared" si="31"/>
        <v>271.25791949923132</v>
      </c>
      <c r="R129" s="63">
        <f t="shared" si="32"/>
        <v>90378.182367644491</v>
      </c>
      <c r="S129" s="63">
        <f t="shared" si="35"/>
        <v>36647.197645277236</v>
      </c>
      <c r="T129" s="1"/>
      <c r="U129" s="1"/>
      <c r="V129" s="1"/>
      <c r="W129" s="1"/>
      <c r="X129" s="1"/>
      <c r="Y129" s="1"/>
    </row>
    <row r="130" spans="1:25" ht="15" hidden="1" outlineLevel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61">
        <v>61</v>
      </c>
      <c r="N130" s="62">
        <f t="shared" si="33"/>
        <v>90378.182367644491</v>
      </c>
      <c r="O130" s="63">
        <f t="shared" si="34"/>
        <v>837.81692129387955</v>
      </c>
      <c r="P130" s="63">
        <f t="shared" si="30"/>
        <v>564.86363979777798</v>
      </c>
      <c r="Q130" s="63">
        <f t="shared" si="31"/>
        <v>272.95328149610157</v>
      </c>
      <c r="R130" s="63">
        <f t="shared" si="32"/>
        <v>90105.229086148393</v>
      </c>
      <c r="S130" s="63">
        <f t="shared" si="35"/>
        <v>37212.061285075011</v>
      </c>
      <c r="T130" s="1"/>
      <c r="U130" s="1"/>
      <c r="V130" s="1"/>
      <c r="W130" s="1"/>
      <c r="X130" s="1"/>
      <c r="Y130" s="1"/>
    </row>
    <row r="131" spans="1:25" ht="15" hidden="1" outlineLevel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61">
        <v>62</v>
      </c>
      <c r="N131" s="62">
        <f t="shared" si="33"/>
        <v>90105.229086148393</v>
      </c>
      <c r="O131" s="63">
        <f t="shared" si="34"/>
        <v>837.81692129387955</v>
      </c>
      <c r="P131" s="63">
        <f t="shared" si="30"/>
        <v>563.15768178842745</v>
      </c>
      <c r="Q131" s="63">
        <f t="shared" si="31"/>
        <v>274.65923950545209</v>
      </c>
      <c r="R131" s="63">
        <f t="shared" si="32"/>
        <v>89830.569846642946</v>
      </c>
      <c r="S131" s="63">
        <f t="shared" si="35"/>
        <v>37775.218966863438</v>
      </c>
      <c r="T131" s="1"/>
      <c r="U131" s="1"/>
      <c r="V131" s="1"/>
      <c r="W131" s="1"/>
      <c r="X131" s="1"/>
      <c r="Y131" s="1"/>
    </row>
    <row r="132" spans="1:25" ht="15" hidden="1" outlineLevel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61">
        <v>63</v>
      </c>
      <c r="N132" s="62">
        <f t="shared" si="33"/>
        <v>89830.569846642946</v>
      </c>
      <c r="O132" s="63">
        <f t="shared" si="34"/>
        <v>837.81692129387955</v>
      </c>
      <c r="P132" s="63">
        <f t="shared" si="30"/>
        <v>561.44106154151837</v>
      </c>
      <c r="Q132" s="63">
        <f t="shared" si="31"/>
        <v>276.37585975236118</v>
      </c>
      <c r="R132" s="63">
        <f t="shared" si="32"/>
        <v>89554.19398689059</v>
      </c>
      <c r="S132" s="63">
        <f t="shared" si="35"/>
        <v>38336.660028404956</v>
      </c>
      <c r="T132" s="1"/>
      <c r="U132" s="1"/>
      <c r="V132" s="1"/>
      <c r="W132" s="1"/>
      <c r="X132" s="1"/>
      <c r="Y132" s="1"/>
    </row>
    <row r="133" spans="1:25" ht="15" hidden="1" outlineLevel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61">
        <v>64</v>
      </c>
      <c r="N133" s="62">
        <f t="shared" si="33"/>
        <v>89554.19398689059</v>
      </c>
      <c r="O133" s="63">
        <f t="shared" si="34"/>
        <v>837.81692129387955</v>
      </c>
      <c r="P133" s="63">
        <f t="shared" si="30"/>
        <v>559.71371241806617</v>
      </c>
      <c r="Q133" s="63">
        <f t="shared" si="31"/>
        <v>278.10320887581338</v>
      </c>
      <c r="R133" s="63">
        <f t="shared" si="32"/>
        <v>89276.090778014783</v>
      </c>
      <c r="S133" s="63">
        <f t="shared" si="35"/>
        <v>38896.373740823023</v>
      </c>
      <c r="T133" s="1"/>
      <c r="U133" s="1"/>
      <c r="V133" s="1"/>
      <c r="W133" s="1"/>
      <c r="X133" s="1"/>
      <c r="Y133" s="1"/>
    </row>
    <row r="134" spans="1:25" ht="15" hidden="1" outlineLevel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61">
        <v>65</v>
      </c>
      <c r="N134" s="62">
        <f t="shared" si="33"/>
        <v>89276.090778014783</v>
      </c>
      <c r="O134" s="63">
        <f t="shared" si="34"/>
        <v>837.81692129387955</v>
      </c>
      <c r="P134" s="63">
        <f t="shared" si="30"/>
        <v>557.9755673625923</v>
      </c>
      <c r="Q134" s="63">
        <f t="shared" si="31"/>
        <v>279.84135393128724</v>
      </c>
      <c r="R134" s="63">
        <f t="shared" si="32"/>
        <v>88996.249424083493</v>
      </c>
      <c r="S134" s="63">
        <f t="shared" si="35"/>
        <v>39454.349308185614</v>
      </c>
      <c r="T134" s="1"/>
      <c r="U134" s="1"/>
      <c r="V134" s="1"/>
      <c r="W134" s="1"/>
      <c r="X134" s="1"/>
      <c r="Y134" s="1"/>
    </row>
    <row r="135" spans="1:25" ht="15" hidden="1" outlineLevel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61">
        <v>66</v>
      </c>
      <c r="N135" s="62">
        <f t="shared" si="33"/>
        <v>88996.249424083493</v>
      </c>
      <c r="O135" s="63">
        <f t="shared" si="34"/>
        <v>837.81692129387955</v>
      </c>
      <c r="P135" s="63">
        <f t="shared" si="30"/>
        <v>556.22655890052181</v>
      </c>
      <c r="Q135" s="63">
        <f t="shared" si="31"/>
        <v>281.59036239335774</v>
      </c>
      <c r="R135" s="63">
        <f t="shared" si="32"/>
        <v>88714.659061690138</v>
      </c>
      <c r="S135" s="63">
        <f t="shared" si="35"/>
        <v>40010.575867086132</v>
      </c>
      <c r="T135" s="1"/>
      <c r="U135" s="1"/>
      <c r="V135" s="1"/>
      <c r="W135" s="1"/>
      <c r="X135" s="1"/>
      <c r="Y135" s="1"/>
    </row>
    <row r="136" spans="1:25" ht="15" hidden="1" outlineLevel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61">
        <v>67</v>
      </c>
      <c r="N136" s="62">
        <f t="shared" si="33"/>
        <v>88714.659061690138</v>
      </c>
      <c r="O136" s="63">
        <f t="shared" si="34"/>
        <v>837.81692129387955</v>
      </c>
      <c r="P136" s="63">
        <f t="shared" si="30"/>
        <v>554.46661913556329</v>
      </c>
      <c r="Q136" s="63">
        <f t="shared" si="31"/>
        <v>283.35030215831625</v>
      </c>
      <c r="R136" s="63">
        <f t="shared" si="32"/>
        <v>88431.308759531821</v>
      </c>
      <c r="S136" s="63">
        <f t="shared" si="35"/>
        <v>40565.042486221697</v>
      </c>
      <c r="T136" s="1"/>
      <c r="U136" s="1"/>
      <c r="V136" s="1"/>
      <c r="W136" s="1"/>
      <c r="X136" s="1"/>
      <c r="Y136" s="1"/>
    </row>
    <row r="137" spans="1:25" ht="15" hidden="1" outlineLevel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61">
        <v>68</v>
      </c>
      <c r="N137" s="62">
        <f t="shared" si="33"/>
        <v>88431.308759531821</v>
      </c>
      <c r="O137" s="63">
        <f t="shared" si="34"/>
        <v>837.81692129387955</v>
      </c>
      <c r="P137" s="63">
        <f t="shared" si="30"/>
        <v>552.69567974707388</v>
      </c>
      <c r="Q137" s="63">
        <f t="shared" si="31"/>
        <v>285.12124154680566</v>
      </c>
      <c r="R137" s="63">
        <f t="shared" si="32"/>
        <v>88146.187517985018</v>
      </c>
      <c r="S137" s="63">
        <f t="shared" si="35"/>
        <v>41117.738165968767</v>
      </c>
      <c r="T137" s="1"/>
      <c r="U137" s="1"/>
      <c r="V137" s="1"/>
      <c r="W137" s="1"/>
      <c r="X137" s="1"/>
      <c r="Y137" s="1"/>
    </row>
    <row r="138" spans="1:25" ht="15" hidden="1" outlineLevel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61">
        <v>69</v>
      </c>
      <c r="N138" s="62">
        <f t="shared" si="33"/>
        <v>88146.187517985018</v>
      </c>
      <c r="O138" s="63">
        <f t="shared" si="34"/>
        <v>837.81692129387955</v>
      </c>
      <c r="P138" s="63">
        <f t="shared" si="30"/>
        <v>550.91367198740636</v>
      </c>
      <c r="Q138" s="63">
        <f t="shared" si="31"/>
        <v>286.90324930647319</v>
      </c>
      <c r="R138" s="63">
        <f t="shared" si="32"/>
        <v>87859.284268678544</v>
      </c>
      <c r="S138" s="63">
        <f t="shared" si="35"/>
        <v>41668.651837956175</v>
      </c>
      <c r="T138" s="1"/>
      <c r="U138" s="1"/>
      <c r="V138" s="1"/>
      <c r="W138" s="1"/>
      <c r="X138" s="1"/>
      <c r="Y138" s="1"/>
    </row>
    <row r="139" spans="1:25" ht="15" hidden="1" outlineLevel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61">
        <v>70</v>
      </c>
      <c r="N139" s="62">
        <f t="shared" si="33"/>
        <v>87859.284268678544</v>
      </c>
      <c r="O139" s="63">
        <f t="shared" si="34"/>
        <v>837.81692129387955</v>
      </c>
      <c r="P139" s="63">
        <f t="shared" si="30"/>
        <v>549.12052667924081</v>
      </c>
      <c r="Q139" s="63">
        <f t="shared" si="31"/>
        <v>288.69639461463873</v>
      </c>
      <c r="R139" s="63">
        <f t="shared" si="32"/>
        <v>87570.587874063902</v>
      </c>
      <c r="S139" s="63">
        <f t="shared" si="35"/>
        <v>42217.772364635413</v>
      </c>
      <c r="T139" s="1"/>
      <c r="U139" s="1"/>
      <c r="V139" s="1"/>
      <c r="W139" s="1"/>
      <c r="X139" s="1"/>
      <c r="Y139" s="1"/>
    </row>
    <row r="140" spans="1:25" ht="15" hidden="1" outlineLevel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61">
        <v>71</v>
      </c>
      <c r="N140" s="62">
        <f t="shared" si="33"/>
        <v>87570.587874063902</v>
      </c>
      <c r="O140" s="63">
        <f t="shared" si="34"/>
        <v>837.81692129387955</v>
      </c>
      <c r="P140" s="63">
        <f t="shared" si="30"/>
        <v>547.31617421289934</v>
      </c>
      <c r="Q140" s="63">
        <f t="shared" si="31"/>
        <v>290.5007470809802</v>
      </c>
      <c r="R140" s="63">
        <f t="shared" si="32"/>
        <v>87280.087126982922</v>
      </c>
      <c r="S140" s="63">
        <f t="shared" si="35"/>
        <v>42765.088538848315</v>
      </c>
      <c r="T140" s="1"/>
      <c r="U140" s="1"/>
      <c r="V140" s="1"/>
      <c r="W140" s="1"/>
      <c r="X140" s="1"/>
      <c r="Y140" s="1"/>
    </row>
    <row r="141" spans="1:25" ht="15" hidden="1" outlineLevel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61">
        <v>72</v>
      </c>
      <c r="N141" s="62">
        <f t="shared" si="33"/>
        <v>87280.087126982922</v>
      </c>
      <c r="O141" s="63">
        <f t="shared" si="34"/>
        <v>837.81692129387955</v>
      </c>
      <c r="P141" s="63">
        <f t="shared" si="30"/>
        <v>545.50054454364317</v>
      </c>
      <c r="Q141" s="63">
        <f t="shared" si="31"/>
        <v>292.31637675023637</v>
      </c>
      <c r="R141" s="63">
        <f t="shared" si="32"/>
        <v>86987.770750232681</v>
      </c>
      <c r="S141" s="63">
        <f t="shared" si="35"/>
        <v>43310.589083391955</v>
      </c>
      <c r="T141" s="1"/>
      <c r="U141" s="1"/>
      <c r="V141" s="1"/>
      <c r="W141" s="1"/>
      <c r="X141" s="1"/>
      <c r="Y141" s="1"/>
    </row>
    <row r="142" spans="1:25" ht="15" hidden="1" outlineLevel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61">
        <v>73</v>
      </c>
      <c r="N142" s="62">
        <f t="shared" si="33"/>
        <v>86987.770750232681</v>
      </c>
      <c r="O142" s="63">
        <f t="shared" si="34"/>
        <v>837.81692129387955</v>
      </c>
      <c r="P142" s="63">
        <f t="shared" si="30"/>
        <v>543.67356718895417</v>
      </c>
      <c r="Q142" s="63">
        <f t="shared" si="31"/>
        <v>294.14335410492538</v>
      </c>
      <c r="R142" s="63">
        <f t="shared" si="32"/>
        <v>86693.627396127762</v>
      </c>
      <c r="S142" s="63">
        <f t="shared" si="35"/>
        <v>43854.262650580909</v>
      </c>
      <c r="T142" s="1"/>
      <c r="U142" s="1"/>
      <c r="V142" s="1"/>
      <c r="W142" s="1"/>
      <c r="X142" s="1"/>
      <c r="Y142" s="1"/>
    </row>
    <row r="143" spans="1:25" ht="15" hidden="1" outlineLevel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61">
        <v>74</v>
      </c>
      <c r="N143" s="62">
        <f t="shared" si="33"/>
        <v>86693.627396127762</v>
      </c>
      <c r="O143" s="63">
        <f t="shared" si="34"/>
        <v>837.81692129387955</v>
      </c>
      <c r="P143" s="63">
        <f t="shared" si="30"/>
        <v>541.83517122579849</v>
      </c>
      <c r="Q143" s="63">
        <f t="shared" si="31"/>
        <v>295.98175006808106</v>
      </c>
      <c r="R143" s="63">
        <f t="shared" si="32"/>
        <v>86397.645646059682</v>
      </c>
      <c r="S143" s="63">
        <f t="shared" si="35"/>
        <v>44396.09782180671</v>
      </c>
      <c r="T143" s="1"/>
      <c r="U143" s="1"/>
      <c r="V143" s="1"/>
      <c r="W143" s="1"/>
      <c r="X143" s="1"/>
      <c r="Y143" s="1"/>
    </row>
    <row r="144" spans="1:25" ht="15" hidden="1" outlineLevel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61">
        <v>75</v>
      </c>
      <c r="N144" s="62">
        <f t="shared" si="33"/>
        <v>86397.645646059682</v>
      </c>
      <c r="O144" s="63">
        <f t="shared" si="34"/>
        <v>837.81692129387955</v>
      </c>
      <c r="P144" s="63">
        <f t="shared" si="30"/>
        <v>539.98528528787301</v>
      </c>
      <c r="Q144" s="63">
        <f t="shared" si="31"/>
        <v>297.83163600600653</v>
      </c>
      <c r="R144" s="63">
        <f t="shared" si="32"/>
        <v>86099.814010053669</v>
      </c>
      <c r="S144" s="63">
        <f t="shared" si="35"/>
        <v>44936.083107094586</v>
      </c>
      <c r="T144" s="1"/>
      <c r="U144" s="1"/>
      <c r="V144" s="1"/>
      <c r="W144" s="1"/>
      <c r="X144" s="1"/>
      <c r="Y144" s="1"/>
    </row>
    <row r="145" spans="1:25" ht="15" hidden="1" outlineLevel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61">
        <v>76</v>
      </c>
      <c r="N145" s="62">
        <f t="shared" si="33"/>
        <v>86099.814010053669</v>
      </c>
      <c r="O145" s="63">
        <f t="shared" si="34"/>
        <v>837.81692129387955</v>
      </c>
      <c r="P145" s="63">
        <f t="shared" si="30"/>
        <v>538.12383756283543</v>
      </c>
      <c r="Q145" s="63">
        <f t="shared" si="31"/>
        <v>299.69308373104411</v>
      </c>
      <c r="R145" s="63">
        <f t="shared" si="32"/>
        <v>85800.120926322619</v>
      </c>
      <c r="S145" s="63">
        <f t="shared" si="35"/>
        <v>45474.206944657424</v>
      </c>
      <c r="T145" s="1"/>
      <c r="U145" s="1"/>
      <c r="V145" s="1"/>
      <c r="W145" s="1"/>
      <c r="X145" s="1"/>
      <c r="Y145" s="1"/>
    </row>
    <row r="146" spans="1:25" ht="15" hidden="1" outlineLevel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61">
        <v>77</v>
      </c>
      <c r="N146" s="62">
        <f t="shared" si="33"/>
        <v>85800.120926322619</v>
      </c>
      <c r="O146" s="63">
        <f t="shared" si="34"/>
        <v>837.81692129387955</v>
      </c>
      <c r="P146" s="63">
        <f t="shared" si="30"/>
        <v>536.25075578951635</v>
      </c>
      <c r="Q146" s="63">
        <f t="shared" si="31"/>
        <v>301.5661655043632</v>
      </c>
      <c r="R146" s="63">
        <f t="shared" si="32"/>
        <v>85498.554760818253</v>
      </c>
      <c r="S146" s="63">
        <f t="shared" si="35"/>
        <v>46010.457700446939</v>
      </c>
      <c r="T146" s="1"/>
      <c r="U146" s="1"/>
      <c r="V146" s="1"/>
      <c r="W146" s="1"/>
      <c r="X146" s="1"/>
      <c r="Y146" s="1"/>
    </row>
    <row r="147" spans="1:25" ht="15" hidden="1" outlineLevel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61">
        <v>78</v>
      </c>
      <c r="N147" s="62">
        <f t="shared" si="33"/>
        <v>85498.554760818253</v>
      </c>
      <c r="O147" s="63">
        <f t="shared" si="34"/>
        <v>837.81692129387955</v>
      </c>
      <c r="P147" s="63">
        <f t="shared" si="30"/>
        <v>534.36596725511401</v>
      </c>
      <c r="Q147" s="63">
        <f t="shared" si="31"/>
        <v>303.45095403876553</v>
      </c>
      <c r="R147" s="63">
        <f t="shared" si="32"/>
        <v>85195.103806779487</v>
      </c>
      <c r="S147" s="63">
        <f t="shared" si="35"/>
        <v>46544.823667702054</v>
      </c>
      <c r="T147" s="1"/>
      <c r="U147" s="1"/>
      <c r="V147" s="1"/>
      <c r="W147" s="1"/>
      <c r="X147" s="1"/>
      <c r="Y147" s="1"/>
    </row>
    <row r="148" spans="1:25" ht="15" hidden="1" outlineLevel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61">
        <v>79</v>
      </c>
      <c r="N148" s="62">
        <f t="shared" si="33"/>
        <v>85195.103806779487</v>
      </c>
      <c r="O148" s="63">
        <f t="shared" si="34"/>
        <v>837.81692129387955</v>
      </c>
      <c r="P148" s="63">
        <f t="shared" si="30"/>
        <v>532.46939879237175</v>
      </c>
      <c r="Q148" s="63">
        <f t="shared" si="31"/>
        <v>305.3475225015078</v>
      </c>
      <c r="R148" s="63">
        <f t="shared" si="32"/>
        <v>84889.756284277973</v>
      </c>
      <c r="S148" s="63">
        <f t="shared" si="35"/>
        <v>47077.293066494429</v>
      </c>
      <c r="T148" s="1"/>
      <c r="U148" s="1"/>
      <c r="V148" s="1"/>
      <c r="W148" s="1"/>
      <c r="X148" s="1"/>
      <c r="Y148" s="1"/>
    </row>
    <row r="149" spans="1:25" ht="15" hidden="1" outlineLevel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61">
        <v>80</v>
      </c>
      <c r="N149" s="62">
        <f t="shared" si="33"/>
        <v>84889.756284277973</v>
      </c>
      <c r="O149" s="63">
        <f t="shared" si="34"/>
        <v>837.81692129387955</v>
      </c>
      <c r="P149" s="63">
        <f t="shared" si="30"/>
        <v>530.56097677673733</v>
      </c>
      <c r="Q149" s="63">
        <f t="shared" si="31"/>
        <v>307.25594451714221</v>
      </c>
      <c r="R149" s="63">
        <f t="shared" si="32"/>
        <v>84582.500339760838</v>
      </c>
      <c r="S149" s="63">
        <f t="shared" si="35"/>
        <v>47607.854043271167</v>
      </c>
      <c r="T149" s="1"/>
      <c r="U149" s="1"/>
      <c r="V149" s="1"/>
      <c r="W149" s="1"/>
      <c r="X149" s="1"/>
      <c r="Y149" s="1"/>
    </row>
    <row r="150" spans="1:25" ht="15" hidden="1" outlineLevel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61">
        <v>81</v>
      </c>
      <c r="N150" s="62">
        <f t="shared" si="33"/>
        <v>84582.500339760838</v>
      </c>
      <c r="O150" s="63">
        <f t="shared" si="34"/>
        <v>837.81692129387955</v>
      </c>
      <c r="P150" s="63">
        <f t="shared" si="30"/>
        <v>528.64062712350517</v>
      </c>
      <c r="Q150" s="63">
        <f t="shared" si="31"/>
        <v>309.17629417037438</v>
      </c>
      <c r="R150" s="63">
        <f t="shared" si="32"/>
        <v>84273.32404559046</v>
      </c>
      <c r="S150" s="63">
        <f t="shared" si="35"/>
        <v>48136.49467039467</v>
      </c>
      <c r="T150" s="1"/>
      <c r="U150" s="1"/>
      <c r="V150" s="1"/>
      <c r="W150" s="1"/>
      <c r="X150" s="1"/>
      <c r="Y150" s="1"/>
    </row>
    <row r="151" spans="1:25" ht="15" hidden="1" outlineLevel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61">
        <v>82</v>
      </c>
      <c r="N151" s="62">
        <f t="shared" si="33"/>
        <v>84273.32404559046</v>
      </c>
      <c r="O151" s="63">
        <f t="shared" si="34"/>
        <v>837.81692129387955</v>
      </c>
      <c r="P151" s="63">
        <f t="shared" si="30"/>
        <v>526.70827528494033</v>
      </c>
      <c r="Q151" s="63">
        <f t="shared" si="31"/>
        <v>311.10864600893922</v>
      </c>
      <c r="R151" s="63">
        <f t="shared" si="32"/>
        <v>83962.215399581517</v>
      </c>
      <c r="S151" s="63">
        <f t="shared" si="35"/>
        <v>48663.202945679608</v>
      </c>
      <c r="T151" s="1"/>
      <c r="U151" s="1"/>
      <c r="V151" s="1"/>
      <c r="W151" s="1"/>
      <c r="X151" s="1"/>
      <c r="Y151" s="1"/>
    </row>
    <row r="152" spans="1:25" ht="15" hidden="1" outlineLevel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61">
        <v>83</v>
      </c>
      <c r="N152" s="62">
        <f t="shared" si="33"/>
        <v>83962.215399581517</v>
      </c>
      <c r="O152" s="63">
        <f t="shared" si="34"/>
        <v>837.81692129387955</v>
      </c>
      <c r="P152" s="63">
        <f t="shared" si="30"/>
        <v>524.76384624738444</v>
      </c>
      <c r="Q152" s="63">
        <f t="shared" si="31"/>
        <v>313.05307504649511</v>
      </c>
      <c r="R152" s="63">
        <f t="shared" si="32"/>
        <v>83649.16232453502</v>
      </c>
      <c r="S152" s="63">
        <f t="shared" si="35"/>
        <v>49187.966791926992</v>
      </c>
      <c r="T152" s="1"/>
      <c r="U152" s="1"/>
      <c r="V152" s="1"/>
      <c r="W152" s="1"/>
      <c r="X152" s="1"/>
      <c r="Y152" s="1"/>
    </row>
    <row r="153" spans="1:25" ht="15" hidden="1" outlineLevel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61">
        <v>84</v>
      </c>
      <c r="N153" s="62">
        <f t="shared" si="33"/>
        <v>83649.16232453502</v>
      </c>
      <c r="O153" s="63">
        <f t="shared" si="34"/>
        <v>837.81692129387955</v>
      </c>
      <c r="P153" s="63">
        <f t="shared" si="30"/>
        <v>522.80726452834381</v>
      </c>
      <c r="Q153" s="63">
        <f t="shared" si="31"/>
        <v>315.00965676553574</v>
      </c>
      <c r="R153" s="63">
        <f t="shared" si="32"/>
        <v>83334.152667769478</v>
      </c>
      <c r="S153" s="63">
        <f t="shared" si="35"/>
        <v>49710.774056455339</v>
      </c>
      <c r="T153" s="1"/>
      <c r="U153" s="1"/>
      <c r="V153" s="1"/>
      <c r="W153" s="1"/>
      <c r="X153" s="1"/>
      <c r="Y153" s="1"/>
    </row>
    <row r="154" spans="1:25" ht="15" hidden="1" outlineLevel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61">
        <v>85</v>
      </c>
      <c r="N154" s="62">
        <f t="shared" si="33"/>
        <v>83334.152667769478</v>
      </c>
      <c r="O154" s="63">
        <f t="shared" si="34"/>
        <v>837.81692129387955</v>
      </c>
      <c r="P154" s="63">
        <f t="shared" si="30"/>
        <v>520.83845417355917</v>
      </c>
      <c r="Q154" s="63">
        <f t="shared" si="31"/>
        <v>316.97846712032037</v>
      </c>
      <c r="R154" s="63">
        <f t="shared" si="32"/>
        <v>83017.174200649155</v>
      </c>
      <c r="S154" s="63">
        <f t="shared" si="35"/>
        <v>50231.612510628896</v>
      </c>
      <c r="T154" s="1"/>
      <c r="U154" s="1"/>
      <c r="V154" s="1"/>
      <c r="W154" s="1"/>
      <c r="X154" s="1"/>
      <c r="Y154" s="1"/>
    </row>
    <row r="155" spans="1:25" ht="15" hidden="1" outlineLevel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61">
        <v>86</v>
      </c>
      <c r="N155" s="62">
        <f t="shared" si="33"/>
        <v>83017.174200649155</v>
      </c>
      <c r="O155" s="63">
        <f t="shared" si="34"/>
        <v>837.81692129387955</v>
      </c>
      <c r="P155" s="63">
        <f t="shared" si="30"/>
        <v>518.8573387540572</v>
      </c>
      <c r="Q155" s="63">
        <f t="shared" si="31"/>
        <v>318.95958253982235</v>
      </c>
      <c r="R155" s="63">
        <f t="shared" si="32"/>
        <v>82698.214618109327</v>
      </c>
      <c r="S155" s="63">
        <f t="shared" si="35"/>
        <v>50750.469849382956</v>
      </c>
      <c r="T155" s="1"/>
      <c r="U155" s="1"/>
      <c r="V155" s="1"/>
      <c r="W155" s="1"/>
      <c r="X155" s="1"/>
      <c r="Y155" s="1"/>
    </row>
    <row r="156" spans="1:25" ht="15" hidden="1" outlineLevel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61">
        <v>87</v>
      </c>
      <c r="N156" s="62">
        <f t="shared" si="33"/>
        <v>82698.214618109327</v>
      </c>
      <c r="O156" s="63">
        <f t="shared" si="34"/>
        <v>837.81692129387955</v>
      </c>
      <c r="P156" s="63">
        <f t="shared" si="30"/>
        <v>516.86384136318327</v>
      </c>
      <c r="Q156" s="63">
        <f t="shared" si="31"/>
        <v>320.95307993069628</v>
      </c>
      <c r="R156" s="63">
        <f t="shared" si="32"/>
        <v>82377.261538178631</v>
      </c>
      <c r="S156" s="63">
        <f t="shared" si="35"/>
        <v>51267.333690746142</v>
      </c>
      <c r="T156" s="1"/>
      <c r="U156" s="1"/>
      <c r="V156" s="1"/>
      <c r="W156" s="1"/>
      <c r="X156" s="1"/>
      <c r="Y156" s="1"/>
    </row>
    <row r="157" spans="1:25" ht="15" hidden="1" outlineLevel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61">
        <v>88</v>
      </c>
      <c r="N157" s="62">
        <f t="shared" si="33"/>
        <v>82377.261538178631</v>
      </c>
      <c r="O157" s="63">
        <f t="shared" si="34"/>
        <v>837.81692129387955</v>
      </c>
      <c r="P157" s="63">
        <f t="shared" si="30"/>
        <v>514.85788461361642</v>
      </c>
      <c r="Q157" s="63">
        <f t="shared" si="31"/>
        <v>322.95903668026313</v>
      </c>
      <c r="R157" s="63">
        <f t="shared" si="32"/>
        <v>82054.302501498372</v>
      </c>
      <c r="S157" s="63">
        <f t="shared" si="35"/>
        <v>51782.191575359757</v>
      </c>
      <c r="T157" s="1"/>
      <c r="U157" s="1"/>
      <c r="V157" s="1"/>
      <c r="W157" s="1"/>
      <c r="X157" s="1"/>
      <c r="Y157" s="1"/>
    </row>
    <row r="158" spans="1:25" ht="15" hidden="1" outlineLevel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61">
        <v>89</v>
      </c>
      <c r="N158" s="62">
        <f t="shared" si="33"/>
        <v>82054.302501498372</v>
      </c>
      <c r="O158" s="63">
        <f t="shared" si="34"/>
        <v>837.81692129387955</v>
      </c>
      <c r="P158" s="63">
        <f t="shared" si="30"/>
        <v>512.8393906343648</v>
      </c>
      <c r="Q158" s="63">
        <f t="shared" si="31"/>
        <v>324.97753065951474</v>
      </c>
      <c r="R158" s="63">
        <f t="shared" si="32"/>
        <v>81729.324970838861</v>
      </c>
      <c r="S158" s="63">
        <f t="shared" si="35"/>
        <v>52295.030965994119</v>
      </c>
      <c r="T158" s="1"/>
      <c r="U158" s="1"/>
      <c r="V158" s="1"/>
      <c r="W158" s="1"/>
      <c r="X158" s="1"/>
      <c r="Y158" s="1"/>
    </row>
    <row r="159" spans="1:25" ht="15" hidden="1" outlineLevel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61">
        <v>90</v>
      </c>
      <c r="N159" s="62">
        <f t="shared" si="33"/>
        <v>81729.324970838861</v>
      </c>
      <c r="O159" s="63">
        <f t="shared" si="34"/>
        <v>837.81692129387955</v>
      </c>
      <c r="P159" s="63">
        <f t="shared" si="30"/>
        <v>510.80828106774283</v>
      </c>
      <c r="Q159" s="63">
        <f t="shared" si="31"/>
        <v>327.00864022613672</v>
      </c>
      <c r="R159" s="63">
        <f t="shared" si="32"/>
        <v>81402.316330612724</v>
      </c>
      <c r="S159" s="63">
        <f t="shared" si="35"/>
        <v>52805.839247061864</v>
      </c>
      <c r="T159" s="1"/>
      <c r="U159" s="1"/>
      <c r="V159" s="1"/>
      <c r="W159" s="1"/>
      <c r="X159" s="1"/>
      <c r="Y159" s="1"/>
    </row>
    <row r="160" spans="1:25" ht="15" hidden="1" outlineLevel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61">
        <v>91</v>
      </c>
      <c r="N160" s="62">
        <f t="shared" si="33"/>
        <v>81402.316330612724</v>
      </c>
      <c r="O160" s="63">
        <f t="shared" si="34"/>
        <v>837.81692129387955</v>
      </c>
      <c r="P160" s="63">
        <f t="shared" si="30"/>
        <v>508.7644770663295</v>
      </c>
      <c r="Q160" s="63">
        <f t="shared" si="31"/>
        <v>329.05244422755004</v>
      </c>
      <c r="R160" s="63">
        <f t="shared" si="32"/>
        <v>81073.263886385175</v>
      </c>
      <c r="S160" s="63">
        <f t="shared" si="35"/>
        <v>53314.603724128196</v>
      </c>
      <c r="T160" s="1"/>
      <c r="U160" s="1"/>
      <c r="V160" s="1"/>
      <c r="W160" s="1"/>
      <c r="X160" s="1"/>
      <c r="Y160" s="1"/>
    </row>
    <row r="161" spans="1:25" ht="15" hidden="1" outlineLevel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61">
        <v>92</v>
      </c>
      <c r="N161" s="62">
        <f t="shared" si="33"/>
        <v>81073.263886385175</v>
      </c>
      <c r="O161" s="63">
        <f t="shared" si="34"/>
        <v>837.81692129387955</v>
      </c>
      <c r="P161" s="63">
        <f t="shared" si="30"/>
        <v>506.70789928990729</v>
      </c>
      <c r="Q161" s="63">
        <f t="shared" si="31"/>
        <v>331.10902200397226</v>
      </c>
      <c r="R161" s="63">
        <f t="shared" si="32"/>
        <v>80742.154864381198</v>
      </c>
      <c r="S161" s="63">
        <f t="shared" si="35"/>
        <v>53821.3116234181</v>
      </c>
      <c r="T161" s="1"/>
      <c r="U161" s="1"/>
      <c r="V161" s="1"/>
      <c r="W161" s="1"/>
      <c r="X161" s="1"/>
      <c r="Y161" s="1"/>
    </row>
    <row r="162" spans="1:25" ht="15" hidden="1" outlineLevel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61">
        <v>93</v>
      </c>
      <c r="N162" s="62">
        <f t="shared" si="33"/>
        <v>80742.154864381198</v>
      </c>
      <c r="O162" s="63">
        <f t="shared" si="34"/>
        <v>837.81692129387955</v>
      </c>
      <c r="P162" s="63">
        <f t="shared" si="30"/>
        <v>504.63846790238244</v>
      </c>
      <c r="Q162" s="63">
        <f t="shared" si="31"/>
        <v>333.1784533914971</v>
      </c>
      <c r="R162" s="63">
        <f t="shared" si="32"/>
        <v>80408.976410989708</v>
      </c>
      <c r="S162" s="63">
        <f t="shared" si="35"/>
        <v>54325.950091320483</v>
      </c>
      <c r="T162" s="1"/>
      <c r="U162" s="1"/>
      <c r="V162" s="1"/>
      <c r="W162" s="1"/>
      <c r="X162" s="1"/>
      <c r="Y162" s="1"/>
    </row>
    <row r="163" spans="1:25" ht="15" hidden="1" outlineLevel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61">
        <v>94</v>
      </c>
      <c r="N163" s="62">
        <f t="shared" si="33"/>
        <v>80408.976410989708</v>
      </c>
      <c r="O163" s="63">
        <f t="shared" si="34"/>
        <v>837.81692129387955</v>
      </c>
      <c r="P163" s="63">
        <f t="shared" si="30"/>
        <v>502.55610256868562</v>
      </c>
      <c r="Q163" s="63">
        <f t="shared" si="31"/>
        <v>335.26081872519393</v>
      </c>
      <c r="R163" s="63">
        <f t="shared" si="32"/>
        <v>80073.715592264518</v>
      </c>
      <c r="S163" s="63">
        <f t="shared" si="35"/>
        <v>54828.506193889167</v>
      </c>
      <c r="T163" s="1"/>
      <c r="U163" s="1"/>
      <c r="V163" s="1"/>
      <c r="W163" s="1"/>
      <c r="X163" s="1"/>
      <c r="Y163" s="1"/>
    </row>
    <row r="164" spans="1:25" ht="15" hidden="1" outlineLevel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61">
        <v>95</v>
      </c>
      <c r="N164" s="62">
        <f t="shared" si="33"/>
        <v>80073.715592264518</v>
      </c>
      <c r="O164" s="63">
        <f t="shared" si="34"/>
        <v>837.81692129387955</v>
      </c>
      <c r="P164" s="63">
        <f t="shared" si="30"/>
        <v>500.46072245165317</v>
      </c>
      <c r="Q164" s="63">
        <f t="shared" si="31"/>
        <v>337.35619884222638</v>
      </c>
      <c r="R164" s="63">
        <f t="shared" si="32"/>
        <v>79736.359393422288</v>
      </c>
      <c r="S164" s="63">
        <f t="shared" si="35"/>
        <v>55328.966916340818</v>
      </c>
      <c r="T164" s="1"/>
      <c r="U164" s="1"/>
      <c r="V164" s="1"/>
      <c r="W164" s="1"/>
      <c r="X164" s="1"/>
      <c r="Y164" s="1"/>
    </row>
    <row r="165" spans="1:25" ht="15" hidden="1" outlineLevel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61">
        <v>96</v>
      </c>
      <c r="N165" s="62">
        <f t="shared" si="33"/>
        <v>79736.359393422288</v>
      </c>
      <c r="O165" s="63">
        <f t="shared" si="34"/>
        <v>837.81692129387955</v>
      </c>
      <c r="P165" s="63">
        <f t="shared" si="30"/>
        <v>498.35224620888926</v>
      </c>
      <c r="Q165" s="63">
        <f t="shared" si="31"/>
        <v>339.46467508499029</v>
      </c>
      <c r="R165" s="63">
        <f t="shared" si="32"/>
        <v>79396.894718337295</v>
      </c>
      <c r="S165" s="63">
        <f t="shared" si="35"/>
        <v>55827.319162549706</v>
      </c>
      <c r="T165" s="1"/>
      <c r="U165" s="1"/>
      <c r="V165" s="1"/>
      <c r="W165" s="1"/>
      <c r="X165" s="1"/>
      <c r="Y165" s="1"/>
    </row>
    <row r="166" spans="1:25" ht="15" hidden="1" outlineLevel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61">
        <v>97</v>
      </c>
      <c r="N166" s="62">
        <f t="shared" si="33"/>
        <v>79396.894718337295</v>
      </c>
      <c r="O166" s="63">
        <f t="shared" si="34"/>
        <v>837.81692129387955</v>
      </c>
      <c r="P166" s="63">
        <f t="shared" si="30"/>
        <v>496.23059198960806</v>
      </c>
      <c r="Q166" s="63">
        <f t="shared" si="31"/>
        <v>341.58632930427149</v>
      </c>
      <c r="R166" s="63">
        <f t="shared" si="32"/>
        <v>79055.308389033016</v>
      </c>
      <c r="S166" s="63">
        <f t="shared" si="35"/>
        <v>56323.549754539315</v>
      </c>
      <c r="T166" s="1"/>
      <c r="U166" s="1"/>
      <c r="V166" s="1"/>
      <c r="W166" s="1"/>
      <c r="X166" s="1"/>
      <c r="Y166" s="1"/>
    </row>
    <row r="167" spans="1:25" ht="15" hidden="1" outlineLevel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61">
        <v>98</v>
      </c>
      <c r="N167" s="62">
        <f t="shared" si="33"/>
        <v>79055.308389033016</v>
      </c>
      <c r="O167" s="63">
        <f t="shared" si="34"/>
        <v>837.81692129387955</v>
      </c>
      <c r="P167" s="63">
        <f t="shared" si="30"/>
        <v>494.09567743145629</v>
      </c>
      <c r="Q167" s="63">
        <f t="shared" si="31"/>
        <v>343.72124386242325</v>
      </c>
      <c r="R167" s="63">
        <f t="shared" si="32"/>
        <v>78711.58714517059</v>
      </c>
      <c r="S167" s="63">
        <f t="shared" si="35"/>
        <v>56817.64543197077</v>
      </c>
      <c r="T167" s="1"/>
      <c r="U167" s="1"/>
      <c r="V167" s="1"/>
      <c r="W167" s="1"/>
      <c r="X167" s="1"/>
      <c r="Y167" s="1"/>
    </row>
    <row r="168" spans="1:25" ht="15" hidden="1" outlineLevel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61">
        <v>99</v>
      </c>
      <c r="N168" s="62">
        <f t="shared" si="33"/>
        <v>78711.58714517059</v>
      </c>
      <c r="O168" s="63">
        <f t="shared" si="34"/>
        <v>837.81692129387955</v>
      </c>
      <c r="P168" s="63">
        <f t="shared" si="30"/>
        <v>491.94741965731612</v>
      </c>
      <c r="Q168" s="63">
        <f t="shared" si="31"/>
        <v>345.86950163656343</v>
      </c>
      <c r="R168" s="63">
        <f t="shared" si="32"/>
        <v>78365.717643534022</v>
      </c>
      <c r="S168" s="63">
        <f t="shared" si="35"/>
        <v>57309.592851628084</v>
      </c>
      <c r="T168" s="1"/>
      <c r="U168" s="1"/>
      <c r="V168" s="1"/>
      <c r="W168" s="1"/>
      <c r="X168" s="1"/>
      <c r="Y168" s="1"/>
    </row>
    <row r="169" spans="1:25" ht="15" hidden="1" outlineLevel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61">
        <v>100</v>
      </c>
      <c r="N169" s="62">
        <f t="shared" si="33"/>
        <v>78365.717643534022</v>
      </c>
      <c r="O169" s="63">
        <f t="shared" si="34"/>
        <v>837.81692129387955</v>
      </c>
      <c r="P169" s="63">
        <f t="shared" si="30"/>
        <v>489.78573527208761</v>
      </c>
      <c r="Q169" s="63">
        <f t="shared" si="31"/>
        <v>348.03118602179194</v>
      </c>
      <c r="R169" s="63">
        <f t="shared" si="32"/>
        <v>78017.686457512231</v>
      </c>
      <c r="S169" s="63">
        <f t="shared" si="35"/>
        <v>57799.378586900173</v>
      </c>
      <c r="T169" s="1"/>
      <c r="U169" s="1"/>
      <c r="V169" s="1"/>
      <c r="W169" s="1"/>
      <c r="X169" s="1"/>
      <c r="Y169" s="1"/>
    </row>
    <row r="170" spans="1:25" ht="15" hidden="1" outlineLevel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61">
        <v>101</v>
      </c>
      <c r="N170" s="62">
        <f t="shared" si="33"/>
        <v>78017.686457512231</v>
      </c>
      <c r="O170" s="63">
        <f t="shared" si="34"/>
        <v>837.81692129387955</v>
      </c>
      <c r="P170" s="63">
        <f t="shared" si="30"/>
        <v>487.61054035945142</v>
      </c>
      <c r="Q170" s="63">
        <f t="shared" si="31"/>
        <v>350.20638093442813</v>
      </c>
      <c r="R170" s="63">
        <f t="shared" si="32"/>
        <v>77667.480076577805</v>
      </c>
      <c r="S170" s="63">
        <f t="shared" si="35"/>
        <v>58286.989127259621</v>
      </c>
      <c r="T170" s="1"/>
      <c r="U170" s="1"/>
      <c r="V170" s="1"/>
      <c r="W170" s="1"/>
      <c r="X170" s="1"/>
      <c r="Y170" s="1"/>
    </row>
    <row r="171" spans="1:25" ht="15" hidden="1" outlineLevel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61">
        <v>102</v>
      </c>
      <c r="N171" s="62">
        <f t="shared" si="33"/>
        <v>77667.480076577805</v>
      </c>
      <c r="O171" s="63">
        <f t="shared" si="34"/>
        <v>837.81692129387955</v>
      </c>
      <c r="P171" s="63">
        <f t="shared" si="30"/>
        <v>485.42175047861122</v>
      </c>
      <c r="Q171" s="63">
        <f t="shared" si="31"/>
        <v>352.39517081526833</v>
      </c>
      <c r="R171" s="63">
        <f t="shared" si="32"/>
        <v>77315.084905762531</v>
      </c>
      <c r="S171" s="63">
        <f t="shared" si="35"/>
        <v>58772.410877738235</v>
      </c>
      <c r="T171" s="1"/>
      <c r="U171" s="1"/>
      <c r="V171" s="1"/>
      <c r="W171" s="1"/>
      <c r="X171" s="1"/>
      <c r="Y171" s="1"/>
    </row>
    <row r="172" spans="1:25" ht="15" hidden="1" outlineLevel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61">
        <v>103</v>
      </c>
      <c r="N172" s="62">
        <f t="shared" si="33"/>
        <v>77315.084905762531</v>
      </c>
      <c r="O172" s="63">
        <f t="shared" si="34"/>
        <v>837.81692129387955</v>
      </c>
      <c r="P172" s="63">
        <f t="shared" si="30"/>
        <v>483.21928066101577</v>
      </c>
      <c r="Q172" s="63">
        <f t="shared" si="31"/>
        <v>354.59764063286377</v>
      </c>
      <c r="R172" s="63">
        <f t="shared" si="32"/>
        <v>76960.487265129661</v>
      </c>
      <c r="S172" s="63">
        <f t="shared" si="35"/>
        <v>59255.630158399254</v>
      </c>
      <c r="T172" s="1"/>
      <c r="U172" s="1"/>
      <c r="V172" s="1"/>
      <c r="W172" s="1"/>
      <c r="X172" s="1"/>
      <c r="Y172" s="1"/>
    </row>
    <row r="173" spans="1:25" ht="15" hidden="1" outlineLevel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61">
        <v>104</v>
      </c>
      <c r="N173" s="62">
        <f t="shared" si="33"/>
        <v>76960.487265129661</v>
      </c>
      <c r="O173" s="63">
        <f t="shared" si="34"/>
        <v>837.81692129387955</v>
      </c>
      <c r="P173" s="63">
        <f t="shared" si="30"/>
        <v>481.00304540706031</v>
      </c>
      <c r="Q173" s="63">
        <f t="shared" si="31"/>
        <v>356.81387588681923</v>
      </c>
      <c r="R173" s="63">
        <f t="shared" si="32"/>
        <v>76603.673389242846</v>
      </c>
      <c r="S173" s="63">
        <f t="shared" si="35"/>
        <v>59736.633203806312</v>
      </c>
      <c r="T173" s="1"/>
      <c r="U173" s="1"/>
      <c r="V173" s="1"/>
      <c r="W173" s="1"/>
      <c r="X173" s="1"/>
      <c r="Y173" s="1"/>
    </row>
    <row r="174" spans="1:25" ht="15" hidden="1" outlineLevel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61">
        <v>105</v>
      </c>
      <c r="N174" s="62">
        <f t="shared" si="33"/>
        <v>76603.673389242846</v>
      </c>
      <c r="O174" s="63">
        <f t="shared" si="34"/>
        <v>837.81692129387955</v>
      </c>
      <c r="P174" s="63">
        <f t="shared" si="30"/>
        <v>478.77295868276775</v>
      </c>
      <c r="Q174" s="63">
        <f t="shared" si="31"/>
        <v>359.04396261111179</v>
      </c>
      <c r="R174" s="63">
        <f t="shared" si="32"/>
        <v>76244.629426631727</v>
      </c>
      <c r="S174" s="63">
        <f t="shared" si="35"/>
        <v>60215.406162489082</v>
      </c>
      <c r="T174" s="1"/>
      <c r="U174" s="1"/>
      <c r="V174" s="1"/>
      <c r="W174" s="1"/>
      <c r="X174" s="1"/>
      <c r="Y174" s="1"/>
    </row>
    <row r="175" spans="1:25" ht="15" hidden="1" outlineLevel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61">
        <v>106</v>
      </c>
      <c r="N175" s="62">
        <f t="shared" si="33"/>
        <v>76244.629426631727</v>
      </c>
      <c r="O175" s="63">
        <f t="shared" si="34"/>
        <v>837.81692129387955</v>
      </c>
      <c r="P175" s="63">
        <f t="shared" si="30"/>
        <v>476.52893391644824</v>
      </c>
      <c r="Q175" s="63">
        <f t="shared" si="31"/>
        <v>361.28798737743131</v>
      </c>
      <c r="R175" s="63">
        <f t="shared" si="32"/>
        <v>75883.341439254291</v>
      </c>
      <c r="S175" s="63">
        <f t="shared" si="35"/>
        <v>60691.935096405527</v>
      </c>
      <c r="T175" s="1"/>
      <c r="U175" s="1"/>
      <c r="V175" s="1"/>
      <c r="W175" s="1"/>
      <c r="X175" s="1"/>
      <c r="Y175" s="1"/>
    </row>
    <row r="176" spans="1:25" ht="15" hidden="1" outlineLevel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61">
        <v>107</v>
      </c>
      <c r="N176" s="62">
        <f t="shared" si="33"/>
        <v>75883.341439254291</v>
      </c>
      <c r="O176" s="63">
        <f t="shared" si="34"/>
        <v>837.81692129387955</v>
      </c>
      <c r="P176" s="63">
        <f t="shared" si="30"/>
        <v>474.27088399533926</v>
      </c>
      <c r="Q176" s="63">
        <f t="shared" si="31"/>
        <v>363.54603729854028</v>
      </c>
      <c r="R176" s="63">
        <f t="shared" si="32"/>
        <v>75519.795401955751</v>
      </c>
      <c r="S176" s="63">
        <f t="shared" si="35"/>
        <v>61166.205980400868</v>
      </c>
      <c r="T176" s="1"/>
      <c r="U176" s="1"/>
      <c r="V176" s="1"/>
      <c r="W176" s="1"/>
      <c r="X176" s="1"/>
      <c r="Y176" s="1"/>
    </row>
    <row r="177" spans="1:25" ht="15" hidden="1" outlineLevel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61">
        <v>108</v>
      </c>
      <c r="N177" s="62">
        <f t="shared" si="33"/>
        <v>75519.795401955751</v>
      </c>
      <c r="O177" s="63">
        <f t="shared" si="34"/>
        <v>837.81692129387955</v>
      </c>
      <c r="P177" s="63">
        <f t="shared" si="30"/>
        <v>471.9987212622234</v>
      </c>
      <c r="Q177" s="63">
        <f t="shared" si="31"/>
        <v>365.81820003165615</v>
      </c>
      <c r="R177" s="63">
        <f t="shared" si="32"/>
        <v>75153.977201924092</v>
      </c>
      <c r="S177" s="63">
        <f t="shared" si="35"/>
        <v>61638.20470166309</v>
      </c>
      <c r="T177" s="1"/>
      <c r="U177" s="1"/>
      <c r="V177" s="1"/>
      <c r="W177" s="1"/>
      <c r="X177" s="1"/>
      <c r="Y177" s="1"/>
    </row>
    <row r="178" spans="1:25" ht="15" hidden="1" outlineLevel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61">
        <v>109</v>
      </c>
      <c r="N178" s="62">
        <f t="shared" si="33"/>
        <v>75153.977201924092</v>
      </c>
      <c r="O178" s="63">
        <f t="shared" si="34"/>
        <v>837.81692129387955</v>
      </c>
      <c r="P178" s="63">
        <f t="shared" si="30"/>
        <v>469.71235751202556</v>
      </c>
      <c r="Q178" s="63">
        <f t="shared" si="31"/>
        <v>368.10456378185398</v>
      </c>
      <c r="R178" s="63">
        <f t="shared" si="32"/>
        <v>74785.872638142231</v>
      </c>
      <c r="S178" s="63">
        <f t="shared" si="35"/>
        <v>62107.917059175117</v>
      </c>
      <c r="T178" s="1"/>
      <c r="U178" s="1"/>
      <c r="V178" s="1"/>
      <c r="W178" s="1"/>
      <c r="X178" s="1"/>
      <c r="Y178" s="1"/>
    </row>
    <row r="179" spans="1:25" ht="15" hidden="1" outlineLevel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61">
        <v>110</v>
      </c>
      <c r="N179" s="62">
        <f t="shared" si="33"/>
        <v>74785.872638142231</v>
      </c>
      <c r="O179" s="63">
        <f t="shared" si="34"/>
        <v>837.81692129387955</v>
      </c>
      <c r="P179" s="63">
        <f t="shared" si="30"/>
        <v>467.41170398838892</v>
      </c>
      <c r="Q179" s="63">
        <f t="shared" si="31"/>
        <v>370.40521730549062</v>
      </c>
      <c r="R179" s="63">
        <f t="shared" si="32"/>
        <v>74415.467420836736</v>
      </c>
      <c r="S179" s="63">
        <f t="shared" si="35"/>
        <v>62575.328763163503</v>
      </c>
      <c r="T179" s="1"/>
      <c r="U179" s="1"/>
      <c r="V179" s="1"/>
      <c r="W179" s="1"/>
      <c r="X179" s="1"/>
      <c r="Y179" s="1"/>
    </row>
    <row r="180" spans="1:25" ht="15" hidden="1" outlineLevel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61">
        <v>111</v>
      </c>
      <c r="N180" s="62">
        <f t="shared" si="33"/>
        <v>74415.467420836736</v>
      </c>
      <c r="O180" s="63">
        <f t="shared" si="34"/>
        <v>837.81692129387955</v>
      </c>
      <c r="P180" s="63">
        <f t="shared" si="30"/>
        <v>465.09667138022957</v>
      </c>
      <c r="Q180" s="63">
        <f t="shared" si="31"/>
        <v>372.72024991364998</v>
      </c>
      <c r="R180" s="63">
        <f t="shared" si="32"/>
        <v>74042.747170923089</v>
      </c>
      <c r="S180" s="63">
        <f t="shared" si="35"/>
        <v>63040.425434543729</v>
      </c>
      <c r="T180" s="1"/>
      <c r="U180" s="1"/>
      <c r="V180" s="1"/>
      <c r="W180" s="1"/>
      <c r="X180" s="1"/>
      <c r="Y180" s="1"/>
    </row>
    <row r="181" spans="1:25" ht="15" hidden="1" outlineLevel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61">
        <v>112</v>
      </c>
      <c r="N181" s="62">
        <f t="shared" si="33"/>
        <v>74042.747170923089</v>
      </c>
      <c r="O181" s="63">
        <f t="shared" si="34"/>
        <v>837.81692129387955</v>
      </c>
      <c r="P181" s="63">
        <f t="shared" si="30"/>
        <v>462.76716981826928</v>
      </c>
      <c r="Q181" s="63">
        <f t="shared" si="31"/>
        <v>375.04975147561026</v>
      </c>
      <c r="R181" s="63">
        <f t="shared" si="32"/>
        <v>73667.697419447475</v>
      </c>
      <c r="S181" s="63">
        <f t="shared" si="35"/>
        <v>63503.192604361997</v>
      </c>
      <c r="T181" s="1"/>
      <c r="U181" s="1"/>
      <c r="V181" s="1"/>
      <c r="W181" s="1"/>
      <c r="X181" s="1"/>
      <c r="Y181" s="1"/>
    </row>
    <row r="182" spans="1:25" ht="15" hidden="1" outlineLevel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61">
        <v>113</v>
      </c>
      <c r="N182" s="62">
        <f t="shared" si="33"/>
        <v>73667.697419447475</v>
      </c>
      <c r="O182" s="63">
        <f t="shared" si="34"/>
        <v>837.81692129387955</v>
      </c>
      <c r="P182" s="63">
        <f t="shared" si="30"/>
        <v>460.42310887154667</v>
      </c>
      <c r="Q182" s="63">
        <f t="shared" si="31"/>
        <v>377.39381242233287</v>
      </c>
      <c r="R182" s="63">
        <f t="shared" si="32"/>
        <v>73290.30360702514</v>
      </c>
      <c r="S182" s="63">
        <f t="shared" si="35"/>
        <v>63963.615713233543</v>
      </c>
      <c r="T182" s="1"/>
      <c r="U182" s="1"/>
      <c r="V182" s="1"/>
      <c r="W182" s="1"/>
      <c r="X182" s="1"/>
      <c r="Y182" s="1"/>
    </row>
    <row r="183" spans="1:25" ht="15" hidden="1" outlineLevel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61">
        <v>114</v>
      </c>
      <c r="N183" s="62">
        <f t="shared" si="33"/>
        <v>73290.30360702514</v>
      </c>
      <c r="O183" s="63">
        <f t="shared" si="34"/>
        <v>837.81692129387955</v>
      </c>
      <c r="P183" s="63">
        <f t="shared" si="30"/>
        <v>458.06439754390709</v>
      </c>
      <c r="Q183" s="63">
        <f t="shared" si="31"/>
        <v>379.75252374997245</v>
      </c>
      <c r="R183" s="63">
        <f t="shared" si="32"/>
        <v>72910.551083275161</v>
      </c>
      <c r="S183" s="63">
        <f t="shared" si="35"/>
        <v>64421.680110777452</v>
      </c>
      <c r="T183" s="1"/>
      <c r="U183" s="1"/>
      <c r="V183" s="1"/>
      <c r="W183" s="1"/>
      <c r="X183" s="1"/>
      <c r="Y183" s="1"/>
    </row>
    <row r="184" spans="1:25" ht="15" hidden="1" outlineLevel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61">
        <v>115</v>
      </c>
      <c r="N184" s="62">
        <f t="shared" si="33"/>
        <v>72910.551083275161</v>
      </c>
      <c r="O184" s="63">
        <f t="shared" si="34"/>
        <v>837.81692129387955</v>
      </c>
      <c r="P184" s="63">
        <f t="shared" si="30"/>
        <v>455.69094427046974</v>
      </c>
      <c r="Q184" s="63">
        <f t="shared" si="31"/>
        <v>382.1259770234098</v>
      </c>
      <c r="R184" s="63">
        <f t="shared" si="32"/>
        <v>72528.425106251758</v>
      </c>
      <c r="S184" s="63">
        <f t="shared" si="35"/>
        <v>64877.371055047923</v>
      </c>
      <c r="T184" s="1"/>
      <c r="U184" s="1"/>
      <c r="V184" s="1"/>
      <c r="W184" s="1"/>
      <c r="X184" s="1"/>
      <c r="Y184" s="1"/>
    </row>
    <row r="185" spans="1:25" ht="15" hidden="1" outlineLevel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61">
        <v>116</v>
      </c>
      <c r="N185" s="62">
        <f t="shared" si="33"/>
        <v>72528.425106251758</v>
      </c>
      <c r="O185" s="63">
        <f t="shared" si="34"/>
        <v>837.81692129387955</v>
      </c>
      <c r="P185" s="63">
        <f t="shared" si="30"/>
        <v>453.30265691407345</v>
      </c>
      <c r="Q185" s="63">
        <f t="shared" si="31"/>
        <v>384.51426437980609</v>
      </c>
      <c r="R185" s="63">
        <f t="shared" si="32"/>
        <v>72143.910841871955</v>
      </c>
      <c r="S185" s="63">
        <f t="shared" si="35"/>
        <v>65330.673711961994</v>
      </c>
      <c r="T185" s="1"/>
      <c r="U185" s="1"/>
      <c r="V185" s="1"/>
      <c r="W185" s="1"/>
      <c r="X185" s="1"/>
      <c r="Y185" s="1"/>
    </row>
    <row r="186" spans="1:25" ht="15" hidden="1" outlineLevel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61">
        <v>117</v>
      </c>
      <c r="N186" s="62">
        <f t="shared" si="33"/>
        <v>72143.910841871955</v>
      </c>
      <c r="O186" s="63">
        <f t="shared" si="34"/>
        <v>837.81692129387955</v>
      </c>
      <c r="P186" s="63">
        <f t="shared" si="30"/>
        <v>450.89944276169967</v>
      </c>
      <c r="Q186" s="63">
        <f t="shared" si="31"/>
        <v>386.91747853217987</v>
      </c>
      <c r="R186" s="63">
        <f t="shared" si="32"/>
        <v>71756.993363339774</v>
      </c>
      <c r="S186" s="63">
        <f t="shared" si="35"/>
        <v>65781.573154723694</v>
      </c>
      <c r="T186" s="1"/>
      <c r="U186" s="1"/>
      <c r="V186" s="1"/>
      <c r="W186" s="1"/>
      <c r="X186" s="1"/>
      <c r="Y186" s="1"/>
    </row>
    <row r="187" spans="1:25" ht="15" hidden="1" outlineLevel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61">
        <v>118</v>
      </c>
      <c r="N187" s="62">
        <f t="shared" si="33"/>
        <v>71756.993363339774</v>
      </c>
      <c r="O187" s="63">
        <f t="shared" si="34"/>
        <v>837.81692129387955</v>
      </c>
      <c r="P187" s="63">
        <f t="shared" si="30"/>
        <v>448.48120852087357</v>
      </c>
      <c r="Q187" s="63">
        <f t="shared" si="31"/>
        <v>389.33571277300598</v>
      </c>
      <c r="R187" s="63">
        <f t="shared" si="32"/>
        <v>71367.657650566762</v>
      </c>
      <c r="S187" s="63">
        <f t="shared" si="35"/>
        <v>66230.054363244562</v>
      </c>
      <c r="T187" s="1"/>
      <c r="U187" s="1"/>
      <c r="V187" s="1"/>
      <c r="W187" s="1"/>
      <c r="X187" s="1"/>
      <c r="Y187" s="1"/>
    </row>
    <row r="188" spans="1:25" ht="15" hidden="1" outlineLevel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61">
        <v>119</v>
      </c>
      <c r="N188" s="62">
        <f t="shared" si="33"/>
        <v>71367.657650566762</v>
      </c>
      <c r="O188" s="63">
        <f t="shared" si="34"/>
        <v>837.81692129387955</v>
      </c>
      <c r="P188" s="63">
        <f t="shared" si="30"/>
        <v>446.0478603160422</v>
      </c>
      <c r="Q188" s="63">
        <f t="shared" si="31"/>
        <v>391.76906097783734</v>
      </c>
      <c r="R188" s="63">
        <f t="shared" si="32"/>
        <v>70975.888589588925</v>
      </c>
      <c r="S188" s="63">
        <f t="shared" si="35"/>
        <v>66676.102223560607</v>
      </c>
      <c r="T188" s="1"/>
      <c r="U188" s="1"/>
      <c r="V188" s="1"/>
      <c r="W188" s="1"/>
      <c r="X188" s="1"/>
      <c r="Y188" s="1"/>
    </row>
    <row r="189" spans="1:25" ht="15" hidden="1" outlineLevel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61">
        <v>120</v>
      </c>
      <c r="N189" s="62">
        <f t="shared" si="33"/>
        <v>70975.888589588925</v>
      </c>
      <c r="O189" s="63">
        <f t="shared" si="34"/>
        <v>837.81692129387955</v>
      </c>
      <c r="P189" s="63">
        <f t="shared" si="30"/>
        <v>443.59930368493076</v>
      </c>
      <c r="Q189" s="63">
        <f t="shared" si="31"/>
        <v>394.21761760894879</v>
      </c>
      <c r="R189" s="63">
        <f t="shared" si="32"/>
        <v>70581.670971979969</v>
      </c>
      <c r="S189" s="63">
        <f t="shared" si="35"/>
        <v>67119.701527245532</v>
      </c>
      <c r="T189" s="1"/>
      <c r="U189" s="1"/>
      <c r="V189" s="1"/>
      <c r="W189" s="1"/>
      <c r="X189" s="1"/>
      <c r="Y189" s="1"/>
    </row>
    <row r="190" spans="1:25" ht="15" hidden="1" outlineLevel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61">
        <v>121</v>
      </c>
      <c r="N190" s="62">
        <f t="shared" si="33"/>
        <v>70581.670971979969</v>
      </c>
      <c r="O190" s="63">
        <f t="shared" si="34"/>
        <v>837.81692129387955</v>
      </c>
      <c r="P190" s="63">
        <f t="shared" si="30"/>
        <v>441.13544357487478</v>
      </c>
      <c r="Q190" s="63">
        <f t="shared" si="31"/>
        <v>396.68147771900476</v>
      </c>
      <c r="R190" s="63">
        <f t="shared" si="32"/>
        <v>70184.989494260968</v>
      </c>
      <c r="S190" s="63">
        <f t="shared" si="35"/>
        <v>67560.836970820412</v>
      </c>
      <c r="T190" s="1"/>
      <c r="U190" s="1"/>
      <c r="V190" s="1"/>
      <c r="W190" s="1"/>
      <c r="X190" s="1"/>
      <c r="Y190" s="1"/>
    </row>
    <row r="191" spans="1:25" ht="15" hidden="1" outlineLevel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61">
        <v>122</v>
      </c>
      <c r="N191" s="62">
        <f t="shared" si="33"/>
        <v>70184.989494260968</v>
      </c>
      <c r="O191" s="63">
        <f t="shared" si="34"/>
        <v>837.81692129387955</v>
      </c>
      <c r="P191" s="63">
        <f t="shared" si="30"/>
        <v>438.65618433913102</v>
      </c>
      <c r="Q191" s="63">
        <f t="shared" si="31"/>
        <v>399.16073695474853</v>
      </c>
      <c r="R191" s="63">
        <f t="shared" si="32"/>
        <v>69785.828757306226</v>
      </c>
      <c r="S191" s="63">
        <f t="shared" si="35"/>
        <v>67999.493155159536</v>
      </c>
      <c r="T191" s="1"/>
      <c r="U191" s="1"/>
      <c r="V191" s="1"/>
      <c r="W191" s="1"/>
      <c r="X191" s="1"/>
      <c r="Y191" s="1"/>
    </row>
    <row r="192" spans="1:25" ht="15" hidden="1" outlineLevel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61">
        <v>123</v>
      </c>
      <c r="N192" s="62">
        <f t="shared" si="33"/>
        <v>69785.828757306226</v>
      </c>
      <c r="O192" s="63">
        <f t="shared" si="34"/>
        <v>837.81692129387955</v>
      </c>
      <c r="P192" s="63">
        <f t="shared" si="30"/>
        <v>436.16142973316386</v>
      </c>
      <c r="Q192" s="63">
        <f t="shared" si="31"/>
        <v>401.65549156071569</v>
      </c>
      <c r="R192" s="63">
        <f t="shared" si="32"/>
        <v>69384.173265745514</v>
      </c>
      <c r="S192" s="63">
        <f t="shared" si="35"/>
        <v>68435.654584892705</v>
      </c>
      <c r="T192" s="1"/>
      <c r="U192" s="1"/>
      <c r="V192" s="1"/>
      <c r="W192" s="1"/>
      <c r="X192" s="1"/>
      <c r="Y192" s="1"/>
    </row>
    <row r="193" spans="1:25" ht="15" hidden="1" outlineLevel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61">
        <v>124</v>
      </c>
      <c r="N193" s="62">
        <f t="shared" si="33"/>
        <v>69384.173265745514</v>
      </c>
      <c r="O193" s="63">
        <f t="shared" si="34"/>
        <v>837.81692129387955</v>
      </c>
      <c r="P193" s="63">
        <f t="shared" si="30"/>
        <v>433.65108291090945</v>
      </c>
      <c r="Q193" s="63">
        <f t="shared" si="31"/>
        <v>404.16583838297009</v>
      </c>
      <c r="R193" s="63">
        <f t="shared" si="32"/>
        <v>68980.007427362551</v>
      </c>
      <c r="S193" s="63">
        <f t="shared" si="35"/>
        <v>68869.305667803608</v>
      </c>
      <c r="T193" s="1"/>
      <c r="U193" s="1"/>
      <c r="V193" s="1"/>
      <c r="W193" s="1"/>
      <c r="X193" s="1"/>
      <c r="Y193" s="1"/>
    </row>
    <row r="194" spans="1:25" ht="15" hidden="1" outlineLevel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61">
        <v>125</v>
      </c>
      <c r="N194" s="62">
        <f t="shared" si="33"/>
        <v>68980.007427362551</v>
      </c>
      <c r="O194" s="63">
        <f t="shared" si="34"/>
        <v>837.81692129387955</v>
      </c>
      <c r="P194" s="63">
        <f t="shared" si="30"/>
        <v>431.1250464210159</v>
      </c>
      <c r="Q194" s="63">
        <f t="shared" si="31"/>
        <v>406.69187487286365</v>
      </c>
      <c r="R194" s="63">
        <f t="shared" si="32"/>
        <v>68573.315552489687</v>
      </c>
      <c r="S194" s="63">
        <f t="shared" si="35"/>
        <v>69300.430714224625</v>
      </c>
      <c r="T194" s="1"/>
      <c r="U194" s="1"/>
      <c r="V194" s="1"/>
      <c r="W194" s="1"/>
      <c r="X194" s="1"/>
      <c r="Y194" s="1"/>
    </row>
    <row r="195" spans="1:25" ht="15" hidden="1" outlineLevel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61">
        <v>126</v>
      </c>
      <c r="N195" s="62">
        <f t="shared" si="33"/>
        <v>68573.315552489687</v>
      </c>
      <c r="O195" s="63">
        <f t="shared" si="34"/>
        <v>837.81692129387955</v>
      </c>
      <c r="P195" s="63">
        <f t="shared" si="30"/>
        <v>428.58322220306053</v>
      </c>
      <c r="Q195" s="63">
        <f t="shared" si="31"/>
        <v>409.23369909081902</v>
      </c>
      <c r="R195" s="63">
        <f t="shared" si="32"/>
        <v>68164.081853398864</v>
      </c>
      <c r="S195" s="63">
        <f t="shared" si="35"/>
        <v>69729.013936427684</v>
      </c>
      <c r="T195" s="1"/>
      <c r="U195" s="1"/>
      <c r="V195" s="1"/>
      <c r="W195" s="1"/>
      <c r="X195" s="1"/>
      <c r="Y195" s="1"/>
    </row>
    <row r="196" spans="1:25" ht="15" hidden="1" outlineLevel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61">
        <v>127</v>
      </c>
      <c r="N196" s="62">
        <f t="shared" si="33"/>
        <v>68164.081853398864</v>
      </c>
      <c r="O196" s="63">
        <f t="shared" si="34"/>
        <v>837.81692129387955</v>
      </c>
      <c r="P196" s="63">
        <f t="shared" si="30"/>
        <v>426.02551158374285</v>
      </c>
      <c r="Q196" s="63">
        <f t="shared" si="31"/>
        <v>411.79140971013669</v>
      </c>
      <c r="R196" s="63">
        <f t="shared" si="32"/>
        <v>67752.290443688733</v>
      </c>
      <c r="S196" s="63">
        <f t="shared" si="35"/>
        <v>70155.039448011434</v>
      </c>
      <c r="T196" s="1"/>
      <c r="U196" s="1"/>
      <c r="V196" s="1"/>
      <c r="W196" s="1"/>
      <c r="X196" s="1"/>
      <c r="Y196" s="1"/>
    </row>
    <row r="197" spans="1:25" ht="15" hidden="1" outlineLevel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61">
        <v>128</v>
      </c>
      <c r="N197" s="62">
        <f t="shared" si="33"/>
        <v>67752.290443688733</v>
      </c>
      <c r="O197" s="63">
        <f t="shared" si="34"/>
        <v>837.81692129387955</v>
      </c>
      <c r="P197" s="63">
        <f t="shared" si="30"/>
        <v>423.45181527305454</v>
      </c>
      <c r="Q197" s="63">
        <f t="shared" si="31"/>
        <v>414.36510602082501</v>
      </c>
      <c r="R197" s="63">
        <f t="shared" si="32"/>
        <v>67337.925337667912</v>
      </c>
      <c r="S197" s="63">
        <f t="shared" si="35"/>
        <v>70578.491263284493</v>
      </c>
      <c r="T197" s="1"/>
      <c r="U197" s="1"/>
      <c r="V197" s="1"/>
      <c r="W197" s="1"/>
      <c r="X197" s="1"/>
      <c r="Y197" s="1"/>
    </row>
    <row r="198" spans="1:25" ht="15" hidden="1" outlineLevel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61">
        <v>129</v>
      </c>
      <c r="N198" s="62">
        <f t="shared" si="33"/>
        <v>67337.925337667912</v>
      </c>
      <c r="O198" s="63">
        <f t="shared" si="34"/>
        <v>837.81692129387955</v>
      </c>
      <c r="P198" s="63">
        <f t="shared" si="30"/>
        <v>420.86203336042439</v>
      </c>
      <c r="Q198" s="63">
        <f t="shared" si="31"/>
        <v>416.95488793345515</v>
      </c>
      <c r="R198" s="63">
        <f t="shared" si="32"/>
        <v>66920.97044973445</v>
      </c>
      <c r="S198" s="63">
        <f t="shared" si="35"/>
        <v>70999.353296644913</v>
      </c>
      <c r="T198" s="1"/>
      <c r="U198" s="1"/>
      <c r="V198" s="1"/>
      <c r="W198" s="1"/>
      <c r="X198" s="1"/>
      <c r="Y198" s="1"/>
    </row>
    <row r="199" spans="1:25" ht="15" hidden="1" outlineLevel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61">
        <v>130</v>
      </c>
      <c r="N199" s="62">
        <f t="shared" si="33"/>
        <v>66920.97044973445</v>
      </c>
      <c r="O199" s="63">
        <f t="shared" si="34"/>
        <v>837.81692129387955</v>
      </c>
      <c r="P199" s="63">
        <f t="shared" si="30"/>
        <v>418.25606531084026</v>
      </c>
      <c r="Q199" s="63">
        <f t="shared" si="31"/>
        <v>419.56085598303929</v>
      </c>
      <c r="R199" s="63">
        <f t="shared" si="32"/>
        <v>66501.409593751407</v>
      </c>
      <c r="S199" s="63">
        <f t="shared" si="35"/>
        <v>71417.609361955751</v>
      </c>
      <c r="T199" s="1"/>
      <c r="U199" s="1"/>
      <c r="V199" s="1"/>
      <c r="W199" s="1"/>
      <c r="X199" s="1"/>
      <c r="Y199" s="1"/>
    </row>
    <row r="200" spans="1:25" ht="15" hidden="1" outlineLevel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61">
        <v>131</v>
      </c>
      <c r="N200" s="62">
        <f t="shared" si="33"/>
        <v>66501.409593751407</v>
      </c>
      <c r="O200" s="63">
        <f t="shared" si="34"/>
        <v>837.81692129387955</v>
      </c>
      <c r="P200" s="63">
        <f t="shared" si="30"/>
        <v>415.63380996094628</v>
      </c>
      <c r="Q200" s="63">
        <f t="shared" si="31"/>
        <v>422.18311133293327</v>
      </c>
      <c r="R200" s="63">
        <f t="shared" si="32"/>
        <v>66079.226482418468</v>
      </c>
      <c r="S200" s="63">
        <f t="shared" si="35"/>
        <v>71833.243171916693</v>
      </c>
      <c r="T200" s="1"/>
      <c r="U200" s="1"/>
      <c r="V200" s="1"/>
      <c r="W200" s="1"/>
      <c r="X200" s="1"/>
      <c r="Y200" s="1"/>
    </row>
    <row r="201" spans="1:25" ht="15" hidden="1" outlineLevel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61">
        <v>132</v>
      </c>
      <c r="N201" s="62">
        <f t="shared" si="33"/>
        <v>66079.226482418468</v>
      </c>
      <c r="O201" s="63">
        <f t="shared" si="34"/>
        <v>837.81692129387955</v>
      </c>
      <c r="P201" s="63">
        <f t="shared" si="30"/>
        <v>412.99516551511539</v>
      </c>
      <c r="Q201" s="63">
        <f t="shared" si="31"/>
        <v>424.82175577876416</v>
      </c>
      <c r="R201" s="63">
        <f t="shared" si="32"/>
        <v>65654.40472663971</v>
      </c>
      <c r="S201" s="63">
        <f t="shared" si="35"/>
        <v>72246.238337431801</v>
      </c>
      <c r="T201" s="1"/>
      <c r="U201" s="1"/>
      <c r="V201" s="1"/>
      <c r="W201" s="1"/>
      <c r="X201" s="1"/>
      <c r="Y201" s="1"/>
    </row>
    <row r="202" spans="1:25" ht="15" hidden="1" outlineLevel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61">
        <v>133</v>
      </c>
      <c r="N202" s="62">
        <f t="shared" si="33"/>
        <v>65654.40472663971</v>
      </c>
      <c r="O202" s="63">
        <f t="shared" si="34"/>
        <v>837.81692129387955</v>
      </c>
      <c r="P202" s="63">
        <f t="shared" si="30"/>
        <v>410.34002954149815</v>
      </c>
      <c r="Q202" s="63">
        <f t="shared" si="31"/>
        <v>427.47689175238139</v>
      </c>
      <c r="R202" s="63">
        <f t="shared" si="32"/>
        <v>65226.927834887327</v>
      </c>
      <c r="S202" s="63">
        <f t="shared" si="35"/>
        <v>72656.578366973306</v>
      </c>
      <c r="T202" s="1"/>
      <c r="U202" s="1"/>
      <c r="V202" s="1"/>
      <c r="W202" s="1"/>
      <c r="X202" s="1"/>
      <c r="Y202" s="1"/>
    </row>
    <row r="203" spans="1:25" ht="15" hidden="1" outlineLevel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61">
        <v>134</v>
      </c>
      <c r="N203" s="62">
        <f t="shared" si="33"/>
        <v>65226.927834887327</v>
      </c>
      <c r="O203" s="63">
        <f t="shared" si="34"/>
        <v>837.81692129387955</v>
      </c>
      <c r="P203" s="63">
        <f t="shared" si="30"/>
        <v>407.66829896804575</v>
      </c>
      <c r="Q203" s="63">
        <f t="shared" si="31"/>
        <v>430.1486223258338</v>
      </c>
      <c r="R203" s="63">
        <f t="shared" si="32"/>
        <v>64796.779212561494</v>
      </c>
      <c r="S203" s="63">
        <f t="shared" si="35"/>
        <v>73064.246665941348</v>
      </c>
      <c r="T203" s="1"/>
      <c r="U203" s="1"/>
      <c r="V203" s="1"/>
      <c r="W203" s="1"/>
      <c r="X203" s="1"/>
      <c r="Y203" s="1"/>
    </row>
    <row r="204" spans="1:25" ht="15" hidden="1" outlineLevel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61">
        <v>135</v>
      </c>
      <c r="N204" s="62">
        <f t="shared" si="33"/>
        <v>64796.779212561494</v>
      </c>
      <c r="O204" s="63">
        <f t="shared" si="34"/>
        <v>837.81692129387955</v>
      </c>
      <c r="P204" s="63">
        <f t="shared" si="30"/>
        <v>404.97987007850929</v>
      </c>
      <c r="Q204" s="63">
        <f t="shared" si="31"/>
        <v>432.83705121537025</v>
      </c>
      <c r="R204" s="63">
        <f t="shared" si="32"/>
        <v>64363.942161346124</v>
      </c>
      <c r="S204" s="63">
        <f t="shared" si="35"/>
        <v>73469.226536019851</v>
      </c>
      <c r="T204" s="1"/>
      <c r="U204" s="1"/>
      <c r="V204" s="1"/>
      <c r="W204" s="1"/>
      <c r="X204" s="1"/>
      <c r="Y204" s="1"/>
    </row>
    <row r="205" spans="1:25" ht="15" hidden="1" outlineLevel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61">
        <v>136</v>
      </c>
      <c r="N205" s="62">
        <f t="shared" si="33"/>
        <v>64363.942161346124</v>
      </c>
      <c r="O205" s="63">
        <f t="shared" si="34"/>
        <v>837.81692129387955</v>
      </c>
      <c r="P205" s="63">
        <f t="shared" si="30"/>
        <v>402.27463850841326</v>
      </c>
      <c r="Q205" s="63">
        <f t="shared" si="31"/>
        <v>435.54228278546628</v>
      </c>
      <c r="R205" s="63">
        <f t="shared" si="32"/>
        <v>63928.39987856066</v>
      </c>
      <c r="S205" s="63">
        <f t="shared" si="35"/>
        <v>73871.501174528268</v>
      </c>
      <c r="T205" s="1"/>
      <c r="U205" s="1"/>
      <c r="V205" s="1"/>
      <c r="W205" s="1"/>
      <c r="X205" s="1"/>
      <c r="Y205" s="1"/>
    </row>
    <row r="206" spans="1:25" ht="15" hidden="1" outlineLevel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61">
        <v>137</v>
      </c>
      <c r="N206" s="62">
        <f t="shared" si="33"/>
        <v>63928.39987856066</v>
      </c>
      <c r="O206" s="63">
        <f t="shared" si="34"/>
        <v>837.81692129387955</v>
      </c>
      <c r="P206" s="63">
        <f t="shared" si="30"/>
        <v>399.55249924100411</v>
      </c>
      <c r="Q206" s="63">
        <f t="shared" si="31"/>
        <v>438.26442205287543</v>
      </c>
      <c r="R206" s="63">
        <f t="shared" si="32"/>
        <v>63490.135456507785</v>
      </c>
      <c r="S206" s="63">
        <f t="shared" si="35"/>
        <v>74271.053673769275</v>
      </c>
      <c r="T206" s="1"/>
      <c r="U206" s="1"/>
      <c r="V206" s="1"/>
      <c r="W206" s="1"/>
      <c r="X206" s="1"/>
      <c r="Y206" s="1"/>
    </row>
    <row r="207" spans="1:25" ht="15" hidden="1" outlineLevel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61">
        <v>138</v>
      </c>
      <c r="N207" s="62">
        <f t="shared" si="33"/>
        <v>63490.135456507785</v>
      </c>
      <c r="O207" s="63">
        <f t="shared" si="34"/>
        <v>837.81692129387955</v>
      </c>
      <c r="P207" s="63">
        <f t="shared" si="30"/>
        <v>396.81334660317361</v>
      </c>
      <c r="Q207" s="63">
        <f t="shared" si="31"/>
        <v>441.00357469070593</v>
      </c>
      <c r="R207" s="63">
        <f t="shared" si="32"/>
        <v>63049.131881817077</v>
      </c>
      <c r="S207" s="63">
        <f t="shared" si="35"/>
        <v>74667.867020372447</v>
      </c>
      <c r="T207" s="1"/>
      <c r="U207" s="1"/>
      <c r="V207" s="1"/>
      <c r="W207" s="1"/>
      <c r="X207" s="1"/>
      <c r="Y207" s="1"/>
    </row>
    <row r="208" spans="1:25" ht="15" hidden="1" outlineLevel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61">
        <v>139</v>
      </c>
      <c r="N208" s="62">
        <f t="shared" si="33"/>
        <v>63049.131881817077</v>
      </c>
      <c r="O208" s="63">
        <f t="shared" si="34"/>
        <v>837.81692129387955</v>
      </c>
      <c r="P208" s="63">
        <f t="shared" si="30"/>
        <v>394.05707426135672</v>
      </c>
      <c r="Q208" s="63">
        <f t="shared" si="31"/>
        <v>443.75984703252283</v>
      </c>
      <c r="R208" s="63">
        <f t="shared" si="32"/>
        <v>62605.372034784552</v>
      </c>
      <c r="S208" s="63">
        <f t="shared" si="35"/>
        <v>75061.92409463381</v>
      </c>
      <c r="T208" s="1"/>
      <c r="U208" s="1"/>
      <c r="V208" s="1"/>
      <c r="W208" s="1"/>
      <c r="X208" s="1"/>
      <c r="Y208" s="1"/>
    </row>
    <row r="209" spans="1:25" ht="15" hidden="1" outlineLevel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61">
        <v>140</v>
      </c>
      <c r="N209" s="62">
        <f t="shared" si="33"/>
        <v>62605.372034784552</v>
      </c>
      <c r="O209" s="63">
        <f t="shared" si="34"/>
        <v>837.81692129387955</v>
      </c>
      <c r="P209" s="63">
        <f t="shared" si="30"/>
        <v>391.28357521740344</v>
      </c>
      <c r="Q209" s="63">
        <f t="shared" si="31"/>
        <v>446.53334607647611</v>
      </c>
      <c r="R209" s="63">
        <f t="shared" si="32"/>
        <v>62158.838688708078</v>
      </c>
      <c r="S209" s="63">
        <f t="shared" si="35"/>
        <v>75453.20766985121</v>
      </c>
      <c r="T209" s="1"/>
      <c r="U209" s="1"/>
      <c r="V209" s="1"/>
      <c r="W209" s="1"/>
      <c r="X209" s="1"/>
      <c r="Y209" s="1"/>
    </row>
    <row r="210" spans="1:25" ht="15" hidden="1" outlineLevel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61">
        <v>141</v>
      </c>
      <c r="N210" s="62">
        <f t="shared" si="33"/>
        <v>62158.838688708078</v>
      </c>
      <c r="O210" s="63">
        <f t="shared" si="34"/>
        <v>837.81692129387955</v>
      </c>
      <c r="P210" s="63">
        <f t="shared" si="30"/>
        <v>388.49274180442546</v>
      </c>
      <c r="Q210" s="63">
        <f t="shared" si="31"/>
        <v>449.32417948945408</v>
      </c>
      <c r="R210" s="63">
        <f t="shared" si="32"/>
        <v>61709.514509218621</v>
      </c>
      <c r="S210" s="63">
        <f t="shared" si="35"/>
        <v>75841.700411655635</v>
      </c>
      <c r="T210" s="1"/>
      <c r="U210" s="1"/>
      <c r="V210" s="1"/>
      <c r="W210" s="1"/>
      <c r="X210" s="1"/>
      <c r="Y210" s="1"/>
    </row>
    <row r="211" spans="1:25" ht="15" hidden="1" outlineLevel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61">
        <v>142</v>
      </c>
      <c r="N211" s="62">
        <f t="shared" si="33"/>
        <v>61709.514509218621</v>
      </c>
      <c r="O211" s="63">
        <f t="shared" si="34"/>
        <v>837.81692129387955</v>
      </c>
      <c r="P211" s="63">
        <f t="shared" si="30"/>
        <v>385.68446568261635</v>
      </c>
      <c r="Q211" s="63">
        <f t="shared" si="31"/>
        <v>452.1324556112632</v>
      </c>
      <c r="R211" s="63">
        <f t="shared" si="32"/>
        <v>61257.382053607354</v>
      </c>
      <c r="S211" s="63">
        <f t="shared" si="35"/>
        <v>76227.384877338249</v>
      </c>
      <c r="T211" s="1"/>
      <c r="U211" s="1"/>
      <c r="V211" s="1"/>
      <c r="W211" s="1"/>
      <c r="X211" s="1"/>
      <c r="Y211" s="1"/>
    </row>
    <row r="212" spans="1:25" ht="15" hidden="1" outlineLevel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61">
        <v>143</v>
      </c>
      <c r="N212" s="62">
        <f t="shared" si="33"/>
        <v>61257.382053607354</v>
      </c>
      <c r="O212" s="63">
        <f t="shared" si="34"/>
        <v>837.81692129387955</v>
      </c>
      <c r="P212" s="63">
        <f t="shared" si="30"/>
        <v>382.85863783504595</v>
      </c>
      <c r="Q212" s="63">
        <f t="shared" si="31"/>
        <v>454.95828345883359</v>
      </c>
      <c r="R212" s="63">
        <f t="shared" si="32"/>
        <v>60802.423770148518</v>
      </c>
      <c r="S212" s="63">
        <f t="shared" si="35"/>
        <v>76610.243515173293</v>
      </c>
      <c r="T212" s="1"/>
      <c r="U212" s="1"/>
      <c r="V212" s="1"/>
      <c r="W212" s="1"/>
      <c r="X212" s="1"/>
      <c r="Y212" s="1"/>
    </row>
    <row r="213" spans="1:25" ht="15" hidden="1" outlineLevel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61">
        <v>144</v>
      </c>
      <c r="N213" s="62">
        <f t="shared" si="33"/>
        <v>60802.423770148518</v>
      </c>
      <c r="O213" s="63">
        <f t="shared" si="34"/>
        <v>837.81692129387955</v>
      </c>
      <c r="P213" s="63">
        <f t="shared" si="30"/>
        <v>380.01514856342823</v>
      </c>
      <c r="Q213" s="63">
        <f t="shared" si="31"/>
        <v>457.80177273045132</v>
      </c>
      <c r="R213" s="63">
        <f t="shared" si="32"/>
        <v>60344.621997418064</v>
      </c>
      <c r="S213" s="63">
        <f t="shared" si="35"/>
        <v>76990.25866373672</v>
      </c>
      <c r="T213" s="1"/>
      <c r="U213" s="1"/>
      <c r="V213" s="1"/>
      <c r="W213" s="1"/>
      <c r="X213" s="1"/>
      <c r="Y213" s="1"/>
    </row>
    <row r="214" spans="1:25" ht="15" hidden="1" outlineLevel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61">
        <v>145</v>
      </c>
      <c r="N214" s="62">
        <f t="shared" si="33"/>
        <v>60344.621997418064</v>
      </c>
      <c r="O214" s="63">
        <f t="shared" si="34"/>
        <v>837.81692129387955</v>
      </c>
      <c r="P214" s="63">
        <f t="shared" si="30"/>
        <v>377.15388748386289</v>
      </c>
      <c r="Q214" s="63">
        <f t="shared" si="31"/>
        <v>460.66303381001666</v>
      </c>
      <c r="R214" s="63">
        <f t="shared" si="32"/>
        <v>59883.958963608049</v>
      </c>
      <c r="S214" s="63">
        <f t="shared" si="35"/>
        <v>77367.412551220579</v>
      </c>
      <c r="T214" s="1"/>
      <c r="U214" s="1"/>
      <c r="V214" s="1"/>
      <c r="W214" s="1"/>
      <c r="X214" s="1"/>
      <c r="Y214" s="1"/>
    </row>
    <row r="215" spans="1:25" ht="15" hidden="1" outlineLevel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61">
        <v>146</v>
      </c>
      <c r="N215" s="62">
        <f t="shared" si="33"/>
        <v>59883.958963608049</v>
      </c>
      <c r="O215" s="63">
        <f t="shared" si="34"/>
        <v>837.81692129387955</v>
      </c>
      <c r="P215" s="63">
        <f t="shared" si="30"/>
        <v>374.2747435225503</v>
      </c>
      <c r="Q215" s="63">
        <f t="shared" si="31"/>
        <v>463.54217777132925</v>
      </c>
      <c r="R215" s="63">
        <f t="shared" si="32"/>
        <v>59420.416785836722</v>
      </c>
      <c r="S215" s="63">
        <f t="shared" si="35"/>
        <v>77741.687294743126</v>
      </c>
      <c r="T215" s="1"/>
      <c r="U215" s="1"/>
      <c r="V215" s="1"/>
      <c r="W215" s="1"/>
      <c r="X215" s="1"/>
      <c r="Y215" s="1"/>
    </row>
    <row r="216" spans="1:25" ht="15" hidden="1" outlineLevel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61">
        <v>147</v>
      </c>
      <c r="N216" s="62">
        <f t="shared" si="33"/>
        <v>59420.416785836722</v>
      </c>
      <c r="O216" s="63">
        <f t="shared" si="34"/>
        <v>837.81692129387955</v>
      </c>
      <c r="P216" s="63">
        <f t="shared" si="30"/>
        <v>371.37760491147947</v>
      </c>
      <c r="Q216" s="63">
        <f t="shared" si="31"/>
        <v>466.43931638240008</v>
      </c>
      <c r="R216" s="63">
        <f t="shared" si="32"/>
        <v>58953.977469454323</v>
      </c>
      <c r="S216" s="63">
        <f t="shared" si="35"/>
        <v>78113.064899654608</v>
      </c>
      <c r="T216" s="1"/>
      <c r="U216" s="1"/>
      <c r="V216" s="1"/>
      <c r="W216" s="1"/>
      <c r="X216" s="1"/>
      <c r="Y216" s="1"/>
    </row>
    <row r="217" spans="1:25" ht="15" hidden="1" outlineLevel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61">
        <v>148</v>
      </c>
      <c r="N217" s="62">
        <f t="shared" si="33"/>
        <v>58953.977469454323</v>
      </c>
      <c r="O217" s="63">
        <f t="shared" si="34"/>
        <v>837.81692129387955</v>
      </c>
      <c r="P217" s="63">
        <f t="shared" si="30"/>
        <v>368.46235918408951</v>
      </c>
      <c r="Q217" s="63">
        <f t="shared" si="31"/>
        <v>469.35456210979004</v>
      </c>
      <c r="R217" s="63">
        <f t="shared" si="32"/>
        <v>58484.622907344536</v>
      </c>
      <c r="S217" s="63">
        <f t="shared" si="35"/>
        <v>78481.527258838702</v>
      </c>
      <c r="T217" s="1"/>
      <c r="U217" s="1"/>
      <c r="V217" s="1"/>
      <c r="W217" s="1"/>
      <c r="X217" s="1"/>
      <c r="Y217" s="1"/>
    </row>
    <row r="218" spans="1:25" ht="15" hidden="1" outlineLevel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61">
        <v>149</v>
      </c>
      <c r="N218" s="62">
        <f t="shared" si="33"/>
        <v>58484.622907344536</v>
      </c>
      <c r="O218" s="63">
        <f t="shared" si="34"/>
        <v>837.81692129387955</v>
      </c>
      <c r="P218" s="63">
        <f t="shared" si="30"/>
        <v>365.5288931709033</v>
      </c>
      <c r="Q218" s="63">
        <f t="shared" si="31"/>
        <v>472.28802812297624</v>
      </c>
      <c r="R218" s="63">
        <f t="shared" si="32"/>
        <v>58012.334879221562</v>
      </c>
      <c r="S218" s="63">
        <f t="shared" si="35"/>
        <v>78847.056152009609</v>
      </c>
      <c r="T218" s="1"/>
      <c r="U218" s="1"/>
      <c r="V218" s="1"/>
      <c r="W218" s="1"/>
      <c r="X218" s="1"/>
      <c r="Y218" s="1"/>
    </row>
    <row r="219" spans="1:25" ht="15" hidden="1" outlineLevel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61">
        <v>150</v>
      </c>
      <c r="N219" s="62">
        <f t="shared" si="33"/>
        <v>58012.334879221562</v>
      </c>
      <c r="O219" s="63">
        <f t="shared" si="34"/>
        <v>837.81692129387955</v>
      </c>
      <c r="P219" s="63">
        <f t="shared" si="30"/>
        <v>362.57709299513471</v>
      </c>
      <c r="Q219" s="63">
        <f t="shared" si="31"/>
        <v>475.23982829874484</v>
      </c>
      <c r="R219" s="63">
        <f t="shared" si="32"/>
        <v>57537.095050922821</v>
      </c>
      <c r="S219" s="63">
        <f t="shared" si="35"/>
        <v>79209.633245004748</v>
      </c>
      <c r="T219" s="1"/>
      <c r="U219" s="1"/>
      <c r="V219" s="1"/>
      <c r="W219" s="1"/>
      <c r="X219" s="1"/>
      <c r="Y219" s="1"/>
    </row>
    <row r="220" spans="1:25" ht="15" hidden="1" outlineLevel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61">
        <v>151</v>
      </c>
      <c r="N220" s="62">
        <f t="shared" si="33"/>
        <v>57537.095050922821</v>
      </c>
      <c r="O220" s="63">
        <f t="shared" si="34"/>
        <v>837.81692129387955</v>
      </c>
      <c r="P220" s="63">
        <f t="shared" si="30"/>
        <v>359.60684406826761</v>
      </c>
      <c r="Q220" s="63">
        <f t="shared" si="31"/>
        <v>478.21007722561194</v>
      </c>
      <c r="R220" s="63">
        <f t="shared" si="32"/>
        <v>57058.884973697212</v>
      </c>
      <c r="S220" s="63">
        <f t="shared" si="35"/>
        <v>79569.24008907302</v>
      </c>
      <c r="T220" s="1"/>
      <c r="U220" s="1"/>
      <c r="V220" s="1"/>
      <c r="W220" s="1"/>
      <c r="X220" s="1"/>
      <c r="Y220" s="1"/>
    </row>
    <row r="221" spans="1:25" ht="15" hidden="1" outlineLevel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61">
        <v>152</v>
      </c>
      <c r="N221" s="62">
        <f t="shared" si="33"/>
        <v>57058.884973697212</v>
      </c>
      <c r="O221" s="63">
        <f t="shared" si="34"/>
        <v>837.81692129387955</v>
      </c>
      <c r="P221" s="63">
        <f t="shared" si="30"/>
        <v>356.61803108560753</v>
      </c>
      <c r="Q221" s="63">
        <f t="shared" si="31"/>
        <v>481.19889020827202</v>
      </c>
      <c r="R221" s="63">
        <f t="shared" si="32"/>
        <v>56577.686083488938</v>
      </c>
      <c r="S221" s="63">
        <f t="shared" si="35"/>
        <v>79925.858120158635</v>
      </c>
      <c r="T221" s="1"/>
      <c r="U221" s="1"/>
      <c r="V221" s="1"/>
      <c r="W221" s="1"/>
      <c r="X221" s="1"/>
      <c r="Y221" s="1"/>
    </row>
    <row r="222" spans="1:25" ht="15" hidden="1" outlineLevel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61">
        <v>153</v>
      </c>
      <c r="N222" s="62">
        <f t="shared" si="33"/>
        <v>56577.686083488938</v>
      </c>
      <c r="O222" s="63">
        <f t="shared" si="34"/>
        <v>837.81692129387955</v>
      </c>
      <c r="P222" s="63">
        <f t="shared" si="30"/>
        <v>353.61053802180584</v>
      </c>
      <c r="Q222" s="63">
        <f t="shared" si="31"/>
        <v>484.20638327207371</v>
      </c>
      <c r="R222" s="63">
        <f t="shared" si="32"/>
        <v>56093.479700216863</v>
      </c>
      <c r="S222" s="63">
        <f t="shared" si="35"/>
        <v>80279.468658180442</v>
      </c>
      <c r="T222" s="1"/>
      <c r="U222" s="1"/>
      <c r="V222" s="1"/>
      <c r="W222" s="1"/>
      <c r="X222" s="1"/>
      <c r="Y222" s="1"/>
    </row>
    <row r="223" spans="1:25" ht="15" hidden="1" outlineLevel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61">
        <v>154</v>
      </c>
      <c r="N223" s="62">
        <f t="shared" si="33"/>
        <v>56093.479700216863</v>
      </c>
      <c r="O223" s="63">
        <f t="shared" si="34"/>
        <v>837.81692129387955</v>
      </c>
      <c r="P223" s="63">
        <f t="shared" si="30"/>
        <v>350.58424812635536</v>
      </c>
      <c r="Q223" s="63">
        <f t="shared" si="31"/>
        <v>487.23267316752418</v>
      </c>
      <c r="R223" s="63">
        <f t="shared" si="32"/>
        <v>55606.247027049336</v>
      </c>
      <c r="S223" s="63">
        <f t="shared" si="35"/>
        <v>80630.052906306795</v>
      </c>
      <c r="T223" s="1"/>
      <c r="U223" s="1"/>
      <c r="V223" s="1"/>
      <c r="W223" s="1"/>
      <c r="X223" s="1"/>
      <c r="Y223" s="1"/>
    </row>
    <row r="224" spans="1:25" ht="15" hidden="1" outlineLevel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61">
        <v>155</v>
      </c>
      <c r="N224" s="62">
        <f t="shared" si="33"/>
        <v>55606.247027049336</v>
      </c>
      <c r="O224" s="63">
        <f t="shared" si="34"/>
        <v>837.81692129387955</v>
      </c>
      <c r="P224" s="63">
        <f t="shared" si="30"/>
        <v>347.53904391905832</v>
      </c>
      <c r="Q224" s="63">
        <f t="shared" si="31"/>
        <v>490.27787737482123</v>
      </c>
      <c r="R224" s="63">
        <f t="shared" si="32"/>
        <v>55115.969149674514</v>
      </c>
      <c r="S224" s="63">
        <f t="shared" si="35"/>
        <v>80977.591950225848</v>
      </c>
      <c r="T224" s="1"/>
      <c r="U224" s="1"/>
      <c r="V224" s="1"/>
      <c r="W224" s="1"/>
      <c r="X224" s="1"/>
      <c r="Y224" s="1"/>
    </row>
    <row r="225" spans="1:25" ht="15" hidden="1" outlineLevel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61">
        <v>156</v>
      </c>
      <c r="N225" s="62">
        <f t="shared" si="33"/>
        <v>55115.969149674514</v>
      </c>
      <c r="O225" s="63">
        <f t="shared" si="34"/>
        <v>837.81692129387955</v>
      </c>
      <c r="P225" s="63">
        <f t="shared" si="30"/>
        <v>344.47480718546569</v>
      </c>
      <c r="Q225" s="63">
        <f t="shared" si="31"/>
        <v>493.34211410841385</v>
      </c>
      <c r="R225" s="63">
        <f t="shared" si="32"/>
        <v>54622.627035566104</v>
      </c>
      <c r="S225" s="63">
        <f t="shared" si="35"/>
        <v>81322.066757411318</v>
      </c>
      <c r="T225" s="1"/>
      <c r="U225" s="1"/>
      <c r="V225" s="1"/>
      <c r="W225" s="1"/>
      <c r="X225" s="1"/>
      <c r="Y225" s="1"/>
    </row>
    <row r="226" spans="1:25" ht="15" hidden="1" outlineLevel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61">
        <v>157</v>
      </c>
      <c r="N226" s="62">
        <f t="shared" si="33"/>
        <v>54622.627035566104</v>
      </c>
      <c r="O226" s="63">
        <f t="shared" si="34"/>
        <v>837.81692129387955</v>
      </c>
      <c r="P226" s="63">
        <f t="shared" si="30"/>
        <v>341.39141897228814</v>
      </c>
      <c r="Q226" s="63">
        <f t="shared" si="31"/>
        <v>496.42550232159141</v>
      </c>
      <c r="R226" s="63">
        <f t="shared" si="32"/>
        <v>54126.201533244515</v>
      </c>
      <c r="S226" s="63">
        <f t="shared" si="35"/>
        <v>81663.458176383603</v>
      </c>
      <c r="T226" s="1"/>
      <c r="U226" s="1"/>
      <c r="V226" s="1"/>
      <c r="W226" s="1"/>
      <c r="X226" s="1"/>
      <c r="Y226" s="1"/>
    </row>
    <row r="227" spans="1:25" ht="15" hidden="1" outlineLevel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61">
        <v>158</v>
      </c>
      <c r="N227" s="62">
        <f t="shared" si="33"/>
        <v>54126.201533244515</v>
      </c>
      <c r="O227" s="63">
        <f t="shared" si="34"/>
        <v>837.81692129387955</v>
      </c>
      <c r="P227" s="63">
        <f t="shared" si="30"/>
        <v>338.2887595827782</v>
      </c>
      <c r="Q227" s="63">
        <f t="shared" si="31"/>
        <v>499.52816171110135</v>
      </c>
      <c r="R227" s="63">
        <f t="shared" si="32"/>
        <v>53626.673371533412</v>
      </c>
      <c r="S227" s="63">
        <f t="shared" si="35"/>
        <v>82001.746935966381</v>
      </c>
      <c r="T227" s="1"/>
      <c r="U227" s="1"/>
      <c r="V227" s="1"/>
      <c r="W227" s="1"/>
      <c r="X227" s="1"/>
      <c r="Y227" s="1"/>
    </row>
    <row r="228" spans="1:25" ht="15" hidden="1" outlineLevel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61">
        <v>159</v>
      </c>
      <c r="N228" s="62">
        <f t="shared" si="33"/>
        <v>53626.673371533412</v>
      </c>
      <c r="O228" s="63">
        <f t="shared" si="34"/>
        <v>837.81692129387955</v>
      </c>
      <c r="P228" s="63">
        <f t="shared" si="30"/>
        <v>335.16670857208379</v>
      </c>
      <c r="Q228" s="63">
        <f t="shared" si="31"/>
        <v>502.65021272179575</v>
      </c>
      <c r="R228" s="63">
        <f t="shared" si="32"/>
        <v>53124.023158811615</v>
      </c>
      <c r="S228" s="63">
        <f t="shared" si="35"/>
        <v>82336.913644538465</v>
      </c>
      <c r="T228" s="1"/>
      <c r="U228" s="1"/>
      <c r="V228" s="1"/>
      <c r="W228" s="1"/>
      <c r="X228" s="1"/>
      <c r="Y228" s="1"/>
    </row>
    <row r="229" spans="1:25" ht="15" hidden="1" outlineLevel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61">
        <v>160</v>
      </c>
      <c r="N229" s="62">
        <f t="shared" si="33"/>
        <v>53124.023158811615</v>
      </c>
      <c r="O229" s="63">
        <f t="shared" si="34"/>
        <v>837.81692129387955</v>
      </c>
      <c r="P229" s="63">
        <f t="shared" si="30"/>
        <v>332.02514474257259</v>
      </c>
      <c r="Q229" s="63">
        <f t="shared" si="31"/>
        <v>505.79177655130695</v>
      </c>
      <c r="R229" s="63">
        <f t="shared" si="32"/>
        <v>52618.23138226031</v>
      </c>
      <c r="S229" s="63">
        <f t="shared" si="35"/>
        <v>82668.938789281034</v>
      </c>
      <c r="T229" s="1"/>
      <c r="U229" s="1"/>
      <c r="V229" s="1"/>
      <c r="W229" s="1"/>
      <c r="X229" s="1"/>
      <c r="Y229" s="1"/>
    </row>
    <row r="230" spans="1:25" ht="15" hidden="1" outlineLevel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61">
        <v>161</v>
      </c>
      <c r="N230" s="62">
        <f t="shared" si="33"/>
        <v>52618.23138226031</v>
      </c>
      <c r="O230" s="63">
        <f t="shared" si="34"/>
        <v>837.81692129387955</v>
      </c>
      <c r="P230" s="63">
        <f t="shared" si="30"/>
        <v>328.86394613912694</v>
      </c>
      <c r="Q230" s="63">
        <f t="shared" si="31"/>
        <v>508.95297515475261</v>
      </c>
      <c r="R230" s="63">
        <f t="shared" si="32"/>
        <v>52109.278407105558</v>
      </c>
      <c r="S230" s="63">
        <f t="shared" si="35"/>
        <v>82997.802735420162</v>
      </c>
      <c r="T230" s="1"/>
      <c r="U230" s="1"/>
      <c r="V230" s="1"/>
      <c r="W230" s="1"/>
      <c r="X230" s="1"/>
      <c r="Y230" s="1"/>
    </row>
    <row r="231" spans="1:25" ht="15" hidden="1" outlineLevel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61">
        <v>162</v>
      </c>
      <c r="N231" s="62">
        <f t="shared" si="33"/>
        <v>52109.278407105558</v>
      </c>
      <c r="O231" s="63">
        <f t="shared" si="34"/>
        <v>837.81692129387955</v>
      </c>
      <c r="P231" s="63">
        <f t="shared" si="30"/>
        <v>325.68299004440973</v>
      </c>
      <c r="Q231" s="63">
        <f t="shared" si="31"/>
        <v>512.13393124946981</v>
      </c>
      <c r="R231" s="63">
        <f t="shared" si="32"/>
        <v>51597.14447585609</v>
      </c>
      <c r="S231" s="63">
        <f t="shared" si="35"/>
        <v>83323.485725464576</v>
      </c>
      <c r="T231" s="1"/>
      <c r="U231" s="1"/>
      <c r="V231" s="1"/>
      <c r="W231" s="1"/>
      <c r="X231" s="1"/>
      <c r="Y231" s="1"/>
    </row>
    <row r="232" spans="1:25" ht="15" hidden="1" outlineLevel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61">
        <v>163</v>
      </c>
      <c r="N232" s="62">
        <f t="shared" si="33"/>
        <v>51597.14447585609</v>
      </c>
      <c r="O232" s="63">
        <f t="shared" si="34"/>
        <v>837.81692129387955</v>
      </c>
      <c r="P232" s="63">
        <f t="shared" si="30"/>
        <v>322.48215297410053</v>
      </c>
      <c r="Q232" s="63">
        <f t="shared" si="31"/>
        <v>515.33476831977896</v>
      </c>
      <c r="R232" s="63">
        <f t="shared" si="32"/>
        <v>51081.809707536311</v>
      </c>
      <c r="S232" s="63">
        <f t="shared" si="35"/>
        <v>83645.967878438678</v>
      </c>
      <c r="T232" s="1"/>
      <c r="U232" s="1"/>
      <c r="V232" s="1"/>
      <c r="W232" s="1"/>
      <c r="X232" s="1"/>
      <c r="Y232" s="1"/>
    </row>
    <row r="233" spans="1:25" ht="15" hidden="1" outlineLevel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61">
        <v>164</v>
      </c>
      <c r="N233" s="62">
        <f t="shared" si="33"/>
        <v>51081.809707536311</v>
      </c>
      <c r="O233" s="63">
        <f t="shared" si="34"/>
        <v>837.81692129387955</v>
      </c>
      <c r="P233" s="63">
        <f t="shared" si="30"/>
        <v>319.2613106721019</v>
      </c>
      <c r="Q233" s="63">
        <f t="shared" si="31"/>
        <v>518.55561062177765</v>
      </c>
      <c r="R233" s="63">
        <f t="shared" si="32"/>
        <v>50563.254096914534</v>
      </c>
      <c r="S233" s="63">
        <f t="shared" si="35"/>
        <v>83965.229189110774</v>
      </c>
      <c r="T233" s="1"/>
      <c r="U233" s="1"/>
      <c r="V233" s="1"/>
      <c r="W233" s="1"/>
      <c r="X233" s="1"/>
      <c r="Y233" s="1"/>
    </row>
    <row r="234" spans="1:25" ht="15" hidden="1" outlineLevel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61">
        <v>165</v>
      </c>
      <c r="N234" s="62">
        <f t="shared" si="33"/>
        <v>50563.254096914534</v>
      </c>
      <c r="O234" s="63">
        <f t="shared" si="34"/>
        <v>837.81692129387955</v>
      </c>
      <c r="P234" s="63">
        <f t="shared" si="30"/>
        <v>316.02033810571584</v>
      </c>
      <c r="Q234" s="63">
        <f t="shared" si="31"/>
        <v>521.79658318816371</v>
      </c>
      <c r="R234" s="63">
        <f t="shared" si="32"/>
        <v>50041.457513726367</v>
      </c>
      <c r="S234" s="63">
        <f t="shared" si="35"/>
        <v>84281.249527216496</v>
      </c>
      <c r="T234" s="1"/>
      <c r="U234" s="1"/>
      <c r="V234" s="1"/>
      <c r="W234" s="1"/>
      <c r="X234" s="1"/>
      <c r="Y234" s="1"/>
    </row>
    <row r="235" spans="1:25" ht="15" hidden="1" outlineLevel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61">
        <v>166</v>
      </c>
      <c r="N235" s="62">
        <f t="shared" si="33"/>
        <v>50041.457513726367</v>
      </c>
      <c r="O235" s="63">
        <f t="shared" si="34"/>
        <v>837.81692129387955</v>
      </c>
      <c r="P235" s="63">
        <f t="shared" si="30"/>
        <v>312.75910946078977</v>
      </c>
      <c r="Q235" s="63">
        <f t="shared" si="31"/>
        <v>525.05781183308977</v>
      </c>
      <c r="R235" s="63">
        <f t="shared" si="32"/>
        <v>49516.399701893279</v>
      </c>
      <c r="S235" s="63">
        <f t="shared" si="35"/>
        <v>84594.008636677288</v>
      </c>
      <c r="T235" s="1"/>
      <c r="U235" s="1"/>
      <c r="V235" s="1"/>
      <c r="W235" s="1"/>
      <c r="X235" s="1"/>
      <c r="Y235" s="1"/>
    </row>
    <row r="236" spans="1:25" ht="15" hidden="1" outlineLevel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61">
        <v>167</v>
      </c>
      <c r="N236" s="62">
        <f t="shared" si="33"/>
        <v>49516.399701893279</v>
      </c>
      <c r="O236" s="63">
        <f t="shared" si="34"/>
        <v>837.81692129387955</v>
      </c>
      <c r="P236" s="63">
        <f t="shared" si="30"/>
        <v>309.47749813683299</v>
      </c>
      <c r="Q236" s="63">
        <f t="shared" si="31"/>
        <v>528.33942315704655</v>
      </c>
      <c r="R236" s="63">
        <f t="shared" si="32"/>
        <v>48988.06027873623</v>
      </c>
      <c r="S236" s="63">
        <f t="shared" si="35"/>
        <v>84903.486134814128</v>
      </c>
      <c r="T236" s="1"/>
      <c r="U236" s="1"/>
      <c r="V236" s="1"/>
      <c r="W236" s="1"/>
      <c r="X236" s="1"/>
      <c r="Y236" s="1"/>
    </row>
    <row r="237" spans="1:25" ht="15" hidden="1" outlineLevel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61">
        <v>168</v>
      </c>
      <c r="N237" s="62">
        <f t="shared" si="33"/>
        <v>48988.06027873623</v>
      </c>
      <c r="O237" s="63">
        <f t="shared" si="34"/>
        <v>837.81692129387955</v>
      </c>
      <c r="P237" s="63">
        <f t="shared" si="30"/>
        <v>306.17537674210143</v>
      </c>
      <c r="Q237" s="63">
        <f t="shared" si="31"/>
        <v>531.64154455177811</v>
      </c>
      <c r="R237" s="63">
        <f t="shared" si="32"/>
        <v>48456.418734184452</v>
      </c>
      <c r="S237" s="63">
        <f t="shared" si="35"/>
        <v>85209.661511556231</v>
      </c>
      <c r="T237" s="1"/>
      <c r="U237" s="1"/>
      <c r="V237" s="1"/>
      <c r="W237" s="1"/>
      <c r="X237" s="1"/>
      <c r="Y237" s="1"/>
    </row>
    <row r="238" spans="1:25" ht="15" hidden="1" outlineLevel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61">
        <v>169</v>
      </c>
      <c r="N238" s="62">
        <f t="shared" si="33"/>
        <v>48456.418734184452</v>
      </c>
      <c r="O238" s="63">
        <f t="shared" si="34"/>
        <v>837.81692129387955</v>
      </c>
      <c r="P238" s="63">
        <f t="shared" si="30"/>
        <v>302.85261708865278</v>
      </c>
      <c r="Q238" s="63">
        <f t="shared" si="31"/>
        <v>534.96430420522677</v>
      </c>
      <c r="R238" s="63">
        <f t="shared" si="32"/>
        <v>47921.454429979225</v>
      </c>
      <c r="S238" s="63">
        <f t="shared" si="35"/>
        <v>85512.514128644878</v>
      </c>
      <c r="T238" s="1"/>
      <c r="U238" s="1"/>
      <c r="V238" s="1"/>
      <c r="W238" s="1"/>
      <c r="X238" s="1"/>
      <c r="Y238" s="1"/>
    </row>
    <row r="239" spans="1:25" ht="15" hidden="1" outlineLevel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61">
        <v>170</v>
      </c>
      <c r="N239" s="62">
        <f t="shared" si="33"/>
        <v>47921.454429979225</v>
      </c>
      <c r="O239" s="63">
        <f t="shared" si="34"/>
        <v>837.81692129387955</v>
      </c>
      <c r="P239" s="63">
        <f t="shared" si="30"/>
        <v>299.50909018737013</v>
      </c>
      <c r="Q239" s="63">
        <f t="shared" si="31"/>
        <v>538.30783110650941</v>
      </c>
      <c r="R239" s="63">
        <f t="shared" si="32"/>
        <v>47383.146598872714</v>
      </c>
      <c r="S239" s="63">
        <f t="shared" si="35"/>
        <v>85812.023218832255</v>
      </c>
      <c r="T239" s="1"/>
      <c r="U239" s="1"/>
      <c r="V239" s="1"/>
      <c r="W239" s="1"/>
      <c r="X239" s="1"/>
      <c r="Y239" s="1"/>
    </row>
    <row r="240" spans="1:25" ht="15" hidden="1" outlineLevel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61">
        <v>171</v>
      </c>
      <c r="N240" s="62">
        <f t="shared" si="33"/>
        <v>47383.146598872714</v>
      </c>
      <c r="O240" s="63">
        <f t="shared" si="34"/>
        <v>837.81692129387955</v>
      </c>
      <c r="P240" s="63">
        <f t="shared" si="30"/>
        <v>296.14466624295443</v>
      </c>
      <c r="Q240" s="63">
        <f t="shared" si="31"/>
        <v>541.67225505092506</v>
      </c>
      <c r="R240" s="63">
        <f t="shared" si="32"/>
        <v>46841.474343821792</v>
      </c>
      <c r="S240" s="63">
        <f t="shared" si="35"/>
        <v>86108.167885075207</v>
      </c>
      <c r="T240" s="1"/>
      <c r="U240" s="1"/>
      <c r="V240" s="1"/>
      <c r="W240" s="1"/>
      <c r="X240" s="1"/>
      <c r="Y240" s="1"/>
    </row>
    <row r="241" spans="1:25" ht="15" hidden="1" outlineLevel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61">
        <v>172</v>
      </c>
      <c r="N241" s="62">
        <f t="shared" si="33"/>
        <v>46841.474343821792</v>
      </c>
      <c r="O241" s="63">
        <f t="shared" si="34"/>
        <v>837.81692129387955</v>
      </c>
      <c r="P241" s="63">
        <f t="shared" si="30"/>
        <v>292.7592146488862</v>
      </c>
      <c r="Q241" s="63">
        <f t="shared" si="31"/>
        <v>545.05770664499335</v>
      </c>
      <c r="R241" s="63">
        <f t="shared" si="32"/>
        <v>46296.416637176801</v>
      </c>
      <c r="S241" s="63">
        <f t="shared" si="35"/>
        <v>86400.927099724096</v>
      </c>
      <c r="T241" s="1"/>
      <c r="U241" s="1"/>
      <c r="V241" s="1"/>
      <c r="W241" s="1"/>
      <c r="X241" s="1"/>
      <c r="Y241" s="1"/>
    </row>
    <row r="242" spans="1:25" ht="15" hidden="1" outlineLevel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61">
        <v>173</v>
      </c>
      <c r="N242" s="62">
        <f t="shared" si="33"/>
        <v>46296.416637176801</v>
      </c>
      <c r="O242" s="63">
        <f t="shared" si="34"/>
        <v>837.81692129387955</v>
      </c>
      <c r="P242" s="63">
        <f t="shared" si="30"/>
        <v>289.35260398235499</v>
      </c>
      <c r="Q242" s="63">
        <f t="shared" si="31"/>
        <v>548.46431731152461</v>
      </c>
      <c r="R242" s="63">
        <f t="shared" si="32"/>
        <v>45747.952319865275</v>
      </c>
      <c r="S242" s="63">
        <f t="shared" si="35"/>
        <v>86690.279703706445</v>
      </c>
      <c r="T242" s="1"/>
      <c r="U242" s="1"/>
      <c r="V242" s="1"/>
      <c r="W242" s="1"/>
      <c r="X242" s="1"/>
      <c r="Y242" s="1"/>
    </row>
    <row r="243" spans="1:25" ht="15" hidden="1" outlineLevel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61">
        <v>174</v>
      </c>
      <c r="N243" s="62">
        <f t="shared" si="33"/>
        <v>45747.952319865275</v>
      </c>
      <c r="O243" s="63">
        <f t="shared" si="34"/>
        <v>837.81692129387955</v>
      </c>
      <c r="P243" s="63">
        <f t="shared" si="30"/>
        <v>285.92470199915795</v>
      </c>
      <c r="Q243" s="63">
        <f t="shared" si="31"/>
        <v>551.8922192947216</v>
      </c>
      <c r="R243" s="63">
        <f t="shared" si="32"/>
        <v>45196.060100570554</v>
      </c>
      <c r="S243" s="63">
        <f t="shared" si="35"/>
        <v>86976.204405705605</v>
      </c>
      <c r="T243" s="1"/>
      <c r="U243" s="1"/>
      <c r="V243" s="1"/>
      <c r="W243" s="1"/>
      <c r="X243" s="1"/>
      <c r="Y243" s="1"/>
    </row>
    <row r="244" spans="1:25" ht="15" hidden="1" outlineLevel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61">
        <v>175</v>
      </c>
      <c r="N244" s="62">
        <f t="shared" si="33"/>
        <v>45196.060100570554</v>
      </c>
      <c r="O244" s="63">
        <f t="shared" si="34"/>
        <v>837.81692129387955</v>
      </c>
      <c r="P244" s="63">
        <f t="shared" si="30"/>
        <v>282.47537562856593</v>
      </c>
      <c r="Q244" s="63">
        <f t="shared" si="31"/>
        <v>555.34154566531356</v>
      </c>
      <c r="R244" s="63">
        <f t="shared" si="32"/>
        <v>44640.718554905237</v>
      </c>
      <c r="S244" s="63">
        <f t="shared" si="35"/>
        <v>87258.679781334169</v>
      </c>
      <c r="T244" s="1"/>
      <c r="U244" s="1"/>
      <c r="V244" s="1"/>
      <c r="W244" s="1"/>
      <c r="X244" s="1"/>
      <c r="Y244" s="1"/>
    </row>
    <row r="245" spans="1:25" ht="15" hidden="1" outlineLevel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61">
        <v>176</v>
      </c>
      <c r="N245" s="62">
        <f t="shared" si="33"/>
        <v>44640.718554905237</v>
      </c>
      <c r="O245" s="63">
        <f t="shared" si="34"/>
        <v>837.81692129387955</v>
      </c>
      <c r="P245" s="63">
        <f t="shared" si="30"/>
        <v>279.00449096815771</v>
      </c>
      <c r="Q245" s="63">
        <f t="shared" si="31"/>
        <v>558.81243032572183</v>
      </c>
      <c r="R245" s="63">
        <f t="shared" si="32"/>
        <v>44081.906124579516</v>
      </c>
      <c r="S245" s="63">
        <f t="shared" si="35"/>
        <v>87537.684272302329</v>
      </c>
      <c r="T245" s="1"/>
      <c r="U245" s="1"/>
      <c r="V245" s="1"/>
      <c r="W245" s="1"/>
      <c r="X245" s="1"/>
      <c r="Y245" s="1"/>
    </row>
    <row r="246" spans="1:25" ht="15" hidden="1" outlineLevel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61">
        <v>177</v>
      </c>
      <c r="N246" s="62">
        <f t="shared" si="33"/>
        <v>44081.906124579516</v>
      </c>
      <c r="O246" s="63">
        <f t="shared" si="34"/>
        <v>837.81692129387955</v>
      </c>
      <c r="P246" s="63">
        <f t="shared" si="30"/>
        <v>275.51191327862193</v>
      </c>
      <c r="Q246" s="63">
        <f t="shared" si="31"/>
        <v>562.30500801525761</v>
      </c>
      <c r="R246" s="63">
        <f t="shared" si="32"/>
        <v>43519.601116564256</v>
      </c>
      <c r="S246" s="63">
        <f t="shared" si="35"/>
        <v>87813.19618558095</v>
      </c>
      <c r="T246" s="1"/>
      <c r="U246" s="1"/>
      <c r="V246" s="1"/>
      <c r="W246" s="1"/>
      <c r="X246" s="1"/>
      <c r="Y246" s="1"/>
    </row>
    <row r="247" spans="1:25" ht="15" hidden="1" outlineLevel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61">
        <v>178</v>
      </c>
      <c r="N247" s="62">
        <f t="shared" si="33"/>
        <v>43519.601116564256</v>
      </c>
      <c r="O247" s="63">
        <f t="shared" si="34"/>
        <v>837.81692129387955</v>
      </c>
      <c r="P247" s="63">
        <f t="shared" si="30"/>
        <v>271.99750697852659</v>
      </c>
      <c r="Q247" s="63">
        <f t="shared" si="31"/>
        <v>565.81941431535301</v>
      </c>
      <c r="R247" s="63">
        <f t="shared" si="32"/>
        <v>42953.781702248903</v>
      </c>
      <c r="S247" s="63">
        <f t="shared" si="35"/>
        <v>88085.193692559478</v>
      </c>
      <c r="T247" s="1"/>
      <c r="U247" s="1"/>
      <c r="V247" s="1"/>
      <c r="W247" s="1"/>
      <c r="X247" s="1"/>
      <c r="Y247" s="1"/>
    </row>
    <row r="248" spans="1:25" ht="15" hidden="1" outlineLevel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61">
        <v>179</v>
      </c>
      <c r="N248" s="62">
        <f t="shared" si="33"/>
        <v>42953.781702248903</v>
      </c>
      <c r="O248" s="63">
        <f t="shared" si="34"/>
        <v>837.81692129387955</v>
      </c>
      <c r="P248" s="63">
        <f t="shared" si="30"/>
        <v>268.46113563905561</v>
      </c>
      <c r="Q248" s="63">
        <f t="shared" si="31"/>
        <v>569.35578565482388</v>
      </c>
      <c r="R248" s="63">
        <f t="shared" si="32"/>
        <v>42384.425916594082</v>
      </c>
      <c r="S248" s="63">
        <f t="shared" si="35"/>
        <v>88353.654828198531</v>
      </c>
      <c r="T248" s="1"/>
      <c r="U248" s="1"/>
      <c r="V248" s="1"/>
      <c r="W248" s="1"/>
      <c r="X248" s="1"/>
      <c r="Y248" s="1"/>
    </row>
    <row r="249" spans="1:25" ht="15" hidden="1" outlineLevel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61">
        <v>180</v>
      </c>
      <c r="N249" s="62">
        <f t="shared" si="33"/>
        <v>42384.425916594082</v>
      </c>
      <c r="O249" s="63">
        <f t="shared" si="34"/>
        <v>837.81692129387955</v>
      </c>
      <c r="P249" s="63">
        <f t="shared" si="30"/>
        <v>264.90266197871301</v>
      </c>
      <c r="Q249" s="63">
        <f t="shared" si="31"/>
        <v>572.91425931516653</v>
      </c>
      <c r="R249" s="63">
        <f t="shared" si="32"/>
        <v>41811.511657278912</v>
      </c>
      <c r="S249" s="63">
        <f t="shared" si="35"/>
        <v>88618.557490177249</v>
      </c>
      <c r="T249" s="1"/>
      <c r="U249" s="1"/>
      <c r="V249" s="1"/>
      <c r="W249" s="1"/>
      <c r="X249" s="1"/>
      <c r="Y249" s="1"/>
    </row>
    <row r="250" spans="1:25" ht="15" hidden="1" outlineLevel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61">
        <v>181</v>
      </c>
      <c r="N250" s="62">
        <f t="shared" si="33"/>
        <v>41811.511657278912</v>
      </c>
      <c r="O250" s="63">
        <f t="shared" si="34"/>
        <v>837.81692129387955</v>
      </c>
      <c r="P250" s="63">
        <f t="shared" si="30"/>
        <v>261.32194785799317</v>
      </c>
      <c r="Q250" s="63">
        <f t="shared" si="31"/>
        <v>576.49497343588632</v>
      </c>
      <c r="R250" s="63">
        <f t="shared" si="32"/>
        <v>41235.016683843023</v>
      </c>
      <c r="S250" s="63">
        <f t="shared" si="35"/>
        <v>88879.879438035248</v>
      </c>
      <c r="T250" s="1"/>
      <c r="U250" s="1"/>
      <c r="V250" s="1"/>
      <c r="W250" s="1"/>
      <c r="X250" s="1"/>
      <c r="Y250" s="1"/>
    </row>
    <row r="251" spans="1:25" ht="15" hidden="1" outlineLevel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61">
        <v>182</v>
      </c>
      <c r="N251" s="62">
        <f t="shared" si="33"/>
        <v>41235.016683843023</v>
      </c>
      <c r="O251" s="63">
        <f t="shared" si="34"/>
        <v>837.81692129387955</v>
      </c>
      <c r="P251" s="63">
        <f t="shared" si="30"/>
        <v>257.7188542740189</v>
      </c>
      <c r="Q251" s="63">
        <f t="shared" si="31"/>
        <v>580.09806701986065</v>
      </c>
      <c r="R251" s="63">
        <f t="shared" si="32"/>
        <v>40654.918616823161</v>
      </c>
      <c r="S251" s="63">
        <f t="shared" si="35"/>
        <v>89137.598292309267</v>
      </c>
      <c r="T251" s="1"/>
      <c r="U251" s="1"/>
      <c r="V251" s="1"/>
      <c r="W251" s="1"/>
      <c r="X251" s="1"/>
      <c r="Y251" s="1"/>
    </row>
    <row r="252" spans="1:25" ht="15" hidden="1" outlineLevel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61">
        <v>183</v>
      </c>
      <c r="N252" s="62">
        <f t="shared" si="33"/>
        <v>40654.918616823161</v>
      </c>
      <c r="O252" s="63">
        <f t="shared" si="34"/>
        <v>837.81692129387955</v>
      </c>
      <c r="P252" s="63">
        <f t="shared" si="30"/>
        <v>254.09324135514473</v>
      </c>
      <c r="Q252" s="63">
        <f t="shared" si="31"/>
        <v>583.72367993873479</v>
      </c>
      <c r="R252" s="63">
        <f t="shared" si="32"/>
        <v>40071.194936884429</v>
      </c>
      <c r="S252" s="63">
        <f t="shared" si="35"/>
        <v>89391.691533664416</v>
      </c>
      <c r="T252" s="1"/>
      <c r="U252" s="1"/>
      <c r="V252" s="1"/>
      <c r="W252" s="1"/>
      <c r="X252" s="1"/>
      <c r="Y252" s="1"/>
    </row>
    <row r="253" spans="1:25" ht="15" hidden="1" outlineLevel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61">
        <v>184</v>
      </c>
      <c r="N253" s="62">
        <f t="shared" si="33"/>
        <v>40071.194936884429</v>
      </c>
      <c r="O253" s="63">
        <f t="shared" si="34"/>
        <v>837.81692129387955</v>
      </c>
      <c r="P253" s="63">
        <f t="shared" si="30"/>
        <v>250.44496835552766</v>
      </c>
      <c r="Q253" s="63">
        <f t="shared" si="31"/>
        <v>587.37195293835191</v>
      </c>
      <c r="R253" s="63">
        <f t="shared" si="32"/>
        <v>39483.822983946076</v>
      </c>
      <c r="S253" s="63">
        <f t="shared" si="35"/>
        <v>89642.136502019945</v>
      </c>
      <c r="T253" s="1"/>
      <c r="U253" s="1"/>
      <c r="V253" s="1"/>
      <c r="W253" s="1"/>
      <c r="X253" s="1"/>
      <c r="Y253" s="1"/>
    </row>
    <row r="254" spans="1:25" ht="15" hidden="1" outlineLevel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61">
        <v>185</v>
      </c>
      <c r="N254" s="62">
        <f t="shared" si="33"/>
        <v>39483.822983946076</v>
      </c>
      <c r="O254" s="63">
        <f t="shared" si="34"/>
        <v>837.81692129387955</v>
      </c>
      <c r="P254" s="63">
        <f t="shared" si="30"/>
        <v>246.77389364966297</v>
      </c>
      <c r="Q254" s="63">
        <f t="shared" si="31"/>
        <v>591.04302764421664</v>
      </c>
      <c r="R254" s="63">
        <f t="shared" si="32"/>
        <v>38892.779956301863</v>
      </c>
      <c r="S254" s="63">
        <f t="shared" si="35"/>
        <v>89888.910395669605</v>
      </c>
      <c r="T254" s="1"/>
      <c r="U254" s="1"/>
      <c r="V254" s="1"/>
      <c r="W254" s="1"/>
      <c r="X254" s="1"/>
      <c r="Y254" s="1"/>
    </row>
    <row r="255" spans="1:25" ht="15" hidden="1" outlineLevel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61">
        <v>186</v>
      </c>
      <c r="N255" s="62">
        <f t="shared" si="33"/>
        <v>38892.779956301863</v>
      </c>
      <c r="O255" s="63">
        <f t="shared" si="34"/>
        <v>837.81692129387955</v>
      </c>
      <c r="P255" s="63">
        <f t="shared" si="30"/>
        <v>243.07987472688663</v>
      </c>
      <c r="Q255" s="63">
        <f t="shared" si="31"/>
        <v>594.73704656699294</v>
      </c>
      <c r="R255" s="63">
        <f t="shared" si="32"/>
        <v>38298.042909734868</v>
      </c>
      <c r="S255" s="63">
        <f t="shared" si="35"/>
        <v>90131.990270396491</v>
      </c>
      <c r="T255" s="1"/>
      <c r="U255" s="1"/>
      <c r="V255" s="1"/>
      <c r="W255" s="1"/>
      <c r="X255" s="1"/>
      <c r="Y255" s="1"/>
    </row>
    <row r="256" spans="1:25" ht="15" hidden="1" outlineLevel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61">
        <v>187</v>
      </c>
      <c r="N256" s="62">
        <f t="shared" si="33"/>
        <v>38298.042909734868</v>
      </c>
      <c r="O256" s="63">
        <f t="shared" si="34"/>
        <v>837.81692129387955</v>
      </c>
      <c r="P256" s="63">
        <f t="shared" si="30"/>
        <v>239.3627681858429</v>
      </c>
      <c r="Q256" s="63">
        <f t="shared" si="31"/>
        <v>598.45415310803662</v>
      </c>
      <c r="R256" s="63">
        <f t="shared" si="32"/>
        <v>37699.588756626828</v>
      </c>
      <c r="S256" s="63">
        <f t="shared" si="35"/>
        <v>90371.35303858234</v>
      </c>
      <c r="T256" s="1"/>
      <c r="U256" s="1"/>
      <c r="V256" s="1"/>
      <c r="W256" s="1"/>
      <c r="X256" s="1"/>
      <c r="Y256" s="1"/>
    </row>
    <row r="257" spans="1:25" ht="15" hidden="1" outlineLevel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61">
        <v>188</v>
      </c>
      <c r="N257" s="62">
        <f t="shared" si="33"/>
        <v>37699.588756626828</v>
      </c>
      <c r="O257" s="63">
        <f t="shared" si="34"/>
        <v>837.81692129387955</v>
      </c>
      <c r="P257" s="63">
        <f t="shared" si="30"/>
        <v>235.62242972891767</v>
      </c>
      <c r="Q257" s="63">
        <f t="shared" si="31"/>
        <v>602.19449156496194</v>
      </c>
      <c r="R257" s="63">
        <f t="shared" si="32"/>
        <v>37097.39426506187</v>
      </c>
      <c r="S257" s="63">
        <f t="shared" si="35"/>
        <v>90606.975468311255</v>
      </c>
      <c r="T257" s="1"/>
      <c r="U257" s="1"/>
      <c r="V257" s="1"/>
      <c r="W257" s="1"/>
      <c r="X257" s="1"/>
      <c r="Y257" s="1"/>
    </row>
    <row r="258" spans="1:25" ht="15" hidden="1" outlineLevel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61">
        <v>189</v>
      </c>
      <c r="N258" s="62">
        <f t="shared" si="33"/>
        <v>37097.39426506187</v>
      </c>
      <c r="O258" s="63">
        <f t="shared" si="34"/>
        <v>837.81692129387955</v>
      </c>
      <c r="P258" s="63">
        <f t="shared" si="30"/>
        <v>231.85871415663667</v>
      </c>
      <c r="Q258" s="63">
        <f t="shared" si="31"/>
        <v>605.95820713724288</v>
      </c>
      <c r="R258" s="63">
        <f t="shared" si="32"/>
        <v>36491.436057924628</v>
      </c>
      <c r="S258" s="63">
        <f t="shared" si="35"/>
        <v>90838.834182467894</v>
      </c>
      <c r="T258" s="1"/>
      <c r="U258" s="1"/>
      <c r="V258" s="1"/>
      <c r="W258" s="1"/>
      <c r="X258" s="1"/>
      <c r="Y258" s="1"/>
    </row>
    <row r="259" spans="1:25" ht="15" hidden="1" outlineLevel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61">
        <v>190</v>
      </c>
      <c r="N259" s="62">
        <f t="shared" si="33"/>
        <v>36491.436057924628</v>
      </c>
      <c r="O259" s="63">
        <f t="shared" si="34"/>
        <v>837.81692129387955</v>
      </c>
      <c r="P259" s="63">
        <f t="shared" si="30"/>
        <v>228.07147536202891</v>
      </c>
      <c r="Q259" s="63">
        <f t="shared" si="31"/>
        <v>609.74544593185067</v>
      </c>
      <c r="R259" s="63">
        <f t="shared" si="32"/>
        <v>35881.690611992773</v>
      </c>
      <c r="S259" s="63">
        <f t="shared" si="35"/>
        <v>91066.905657829921</v>
      </c>
      <c r="T259" s="1"/>
      <c r="U259" s="1"/>
      <c r="V259" s="1"/>
      <c r="W259" s="1"/>
      <c r="X259" s="1"/>
      <c r="Y259" s="1"/>
    </row>
    <row r="260" spans="1:25" ht="15" hidden="1" outlineLevel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61">
        <v>191</v>
      </c>
      <c r="N260" s="62">
        <f t="shared" si="33"/>
        <v>35881.690611992773</v>
      </c>
      <c r="O260" s="63">
        <f t="shared" si="34"/>
        <v>837.81692129387955</v>
      </c>
      <c r="P260" s="63">
        <f t="shared" si="30"/>
        <v>224.26056632495482</v>
      </c>
      <c r="Q260" s="63">
        <f t="shared" si="31"/>
        <v>613.55635496892478</v>
      </c>
      <c r="R260" s="63">
        <f t="shared" si="32"/>
        <v>35268.134257023848</v>
      </c>
      <c r="S260" s="63">
        <f t="shared" si="35"/>
        <v>91291.166224154877</v>
      </c>
      <c r="T260" s="1"/>
      <c r="U260" s="1"/>
      <c r="V260" s="1"/>
      <c r="W260" s="1"/>
      <c r="X260" s="1"/>
      <c r="Y260" s="1"/>
    </row>
    <row r="261" spans="1:25" ht="15" hidden="1" outlineLevel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61">
        <v>192</v>
      </c>
      <c r="N261" s="62">
        <f t="shared" si="33"/>
        <v>35268.134257023848</v>
      </c>
      <c r="O261" s="63">
        <f t="shared" si="34"/>
        <v>837.81692129387955</v>
      </c>
      <c r="P261" s="63">
        <f t="shared" si="30"/>
        <v>220.42583910639902</v>
      </c>
      <c r="Q261" s="63">
        <f t="shared" si="31"/>
        <v>617.39108218748049</v>
      </c>
      <c r="R261" s="63">
        <f t="shared" si="32"/>
        <v>34650.743174836367</v>
      </c>
      <c r="S261" s="63">
        <f t="shared" si="35"/>
        <v>91511.592063261269</v>
      </c>
      <c r="T261" s="1"/>
      <c r="U261" s="1"/>
      <c r="V261" s="1"/>
      <c r="W261" s="1"/>
      <c r="X261" s="1"/>
      <c r="Y261" s="1"/>
    </row>
    <row r="262" spans="1:25" ht="15" hidden="1" outlineLevel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61">
        <v>193</v>
      </c>
      <c r="N262" s="62">
        <f t="shared" si="33"/>
        <v>34650.743174836367</v>
      </c>
      <c r="O262" s="63">
        <f t="shared" si="34"/>
        <v>837.81692129387955</v>
      </c>
      <c r="P262" s="63">
        <f t="shared" si="30"/>
        <v>216.56714484272729</v>
      </c>
      <c r="Q262" s="63">
        <f t="shared" si="31"/>
        <v>621.24977645115223</v>
      </c>
      <c r="R262" s="63">
        <f t="shared" si="32"/>
        <v>34029.493398385217</v>
      </c>
      <c r="S262" s="63">
        <f t="shared" si="35"/>
        <v>91728.159208104</v>
      </c>
      <c r="T262" s="1"/>
      <c r="U262" s="1"/>
      <c r="V262" s="1"/>
      <c r="W262" s="1"/>
      <c r="X262" s="1"/>
      <c r="Y262" s="1"/>
    </row>
    <row r="263" spans="1:25" ht="15" hidden="1" outlineLevel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61">
        <v>194</v>
      </c>
      <c r="N263" s="62">
        <f t="shared" si="33"/>
        <v>34029.493398385217</v>
      </c>
      <c r="O263" s="63">
        <f t="shared" si="34"/>
        <v>837.81692129387955</v>
      </c>
      <c r="P263" s="63">
        <f t="shared" si="30"/>
        <v>212.6843337399076</v>
      </c>
      <c r="Q263" s="63">
        <f t="shared" si="31"/>
        <v>625.13258755397192</v>
      </c>
      <c r="R263" s="63">
        <f t="shared" si="32"/>
        <v>33404.360810831247</v>
      </c>
      <c r="S263" s="63">
        <f t="shared" si="35"/>
        <v>91940.843541843904</v>
      </c>
      <c r="T263" s="1"/>
      <c r="U263" s="1"/>
      <c r="V263" s="1"/>
      <c r="W263" s="1"/>
      <c r="X263" s="1"/>
      <c r="Y263" s="1"/>
    </row>
    <row r="264" spans="1:25" ht="15" hidden="1" outlineLevel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61">
        <v>195</v>
      </c>
      <c r="N264" s="62">
        <f t="shared" si="33"/>
        <v>33404.360810831247</v>
      </c>
      <c r="O264" s="63">
        <f t="shared" si="34"/>
        <v>837.81692129387955</v>
      </c>
      <c r="P264" s="63">
        <f t="shared" si="30"/>
        <v>208.77725506769528</v>
      </c>
      <c r="Q264" s="63">
        <f t="shared" si="31"/>
        <v>629.03966622618429</v>
      </c>
      <c r="R264" s="63">
        <f t="shared" si="32"/>
        <v>32775.321144605063</v>
      </c>
      <c r="S264" s="63">
        <f t="shared" si="35"/>
        <v>92149.620796911593</v>
      </c>
      <c r="T264" s="1"/>
      <c r="U264" s="1"/>
      <c r="V264" s="1"/>
      <c r="W264" s="1"/>
      <c r="X264" s="1"/>
      <c r="Y264" s="1"/>
    </row>
    <row r="265" spans="1:25" ht="15" hidden="1" outlineLevel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61">
        <v>196</v>
      </c>
      <c r="N265" s="62">
        <f t="shared" si="33"/>
        <v>32775.321144605063</v>
      </c>
      <c r="O265" s="63">
        <f t="shared" si="34"/>
        <v>837.81692129387955</v>
      </c>
      <c r="P265" s="63">
        <f t="shared" si="30"/>
        <v>204.84575715378162</v>
      </c>
      <c r="Q265" s="63">
        <f t="shared" si="31"/>
        <v>632.97116414009793</v>
      </c>
      <c r="R265" s="63">
        <f t="shared" si="32"/>
        <v>32142.349980464965</v>
      </c>
      <c r="S265" s="63">
        <f t="shared" si="35"/>
        <v>92354.46655406538</v>
      </c>
      <c r="T265" s="1"/>
      <c r="U265" s="1"/>
      <c r="V265" s="1"/>
      <c r="W265" s="1"/>
      <c r="X265" s="1"/>
      <c r="Y265" s="1"/>
    </row>
    <row r="266" spans="1:25" ht="15" hidden="1" outlineLevel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61">
        <v>197</v>
      </c>
      <c r="N266" s="62">
        <f t="shared" si="33"/>
        <v>32142.349980464965</v>
      </c>
      <c r="O266" s="63">
        <f t="shared" si="34"/>
        <v>837.81692129387955</v>
      </c>
      <c r="P266" s="63">
        <f t="shared" si="30"/>
        <v>200.88968737790603</v>
      </c>
      <c r="Q266" s="63">
        <f t="shared" si="31"/>
        <v>636.92723391597349</v>
      </c>
      <c r="R266" s="63">
        <f t="shared" si="32"/>
        <v>31505.422746548993</v>
      </c>
      <c r="S266" s="63">
        <f t="shared" si="35"/>
        <v>92555.356241443282</v>
      </c>
      <c r="T266" s="1"/>
      <c r="U266" s="1"/>
      <c r="V266" s="1"/>
      <c r="W266" s="1"/>
      <c r="X266" s="1"/>
      <c r="Y266" s="1"/>
    </row>
    <row r="267" spans="1:25" ht="15" hidden="1" outlineLevel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61">
        <v>198</v>
      </c>
      <c r="N267" s="62">
        <f t="shared" si="33"/>
        <v>31505.422746548993</v>
      </c>
      <c r="O267" s="63">
        <f t="shared" si="34"/>
        <v>837.81692129387955</v>
      </c>
      <c r="P267" s="63">
        <f t="shared" si="30"/>
        <v>196.90889216593118</v>
      </c>
      <c r="Q267" s="63">
        <f t="shared" si="31"/>
        <v>640.90802912794834</v>
      </c>
      <c r="R267" s="63">
        <f t="shared" si="32"/>
        <v>30864.514717421043</v>
      </c>
      <c r="S267" s="63">
        <f t="shared" si="35"/>
        <v>92752.265133609209</v>
      </c>
      <c r="T267" s="1"/>
      <c r="U267" s="1"/>
      <c r="V267" s="1"/>
      <c r="W267" s="1"/>
      <c r="X267" s="1"/>
      <c r="Y267" s="1"/>
    </row>
    <row r="268" spans="1:25" ht="15" hidden="1" outlineLevel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61">
        <v>199</v>
      </c>
      <c r="N268" s="62">
        <f t="shared" si="33"/>
        <v>30864.514717421043</v>
      </c>
      <c r="O268" s="63">
        <f t="shared" si="34"/>
        <v>837.81692129387955</v>
      </c>
      <c r="P268" s="63">
        <f t="shared" si="30"/>
        <v>192.90321698388149</v>
      </c>
      <c r="Q268" s="63">
        <f t="shared" si="31"/>
        <v>644.91370430999802</v>
      </c>
      <c r="R268" s="63">
        <f t="shared" si="32"/>
        <v>30219.601013111045</v>
      </c>
      <c r="S268" s="63">
        <f t="shared" si="35"/>
        <v>92945.168350593085</v>
      </c>
      <c r="T268" s="1"/>
      <c r="U268" s="1"/>
      <c r="V268" s="1"/>
      <c r="W268" s="1"/>
      <c r="X268" s="1"/>
      <c r="Y268" s="1"/>
    </row>
    <row r="269" spans="1:25" ht="15" hidden="1" outlineLevel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61">
        <v>200</v>
      </c>
      <c r="N269" s="62">
        <f t="shared" si="33"/>
        <v>30219.601013111045</v>
      </c>
      <c r="O269" s="63">
        <f t="shared" si="34"/>
        <v>837.81692129387955</v>
      </c>
      <c r="P269" s="63">
        <f t="shared" si="30"/>
        <v>188.87250633194401</v>
      </c>
      <c r="Q269" s="63">
        <f t="shared" si="31"/>
        <v>648.94441496193554</v>
      </c>
      <c r="R269" s="63">
        <f t="shared" si="32"/>
        <v>29570.656598149111</v>
      </c>
      <c r="S269" s="63">
        <f t="shared" si="35"/>
        <v>93134.040856925028</v>
      </c>
      <c r="T269" s="1"/>
      <c r="U269" s="1"/>
      <c r="V269" s="1"/>
      <c r="W269" s="1"/>
      <c r="X269" s="1"/>
      <c r="Y269" s="1"/>
    </row>
    <row r="270" spans="1:25" ht="15" hidden="1" outlineLevel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61">
        <v>201</v>
      </c>
      <c r="N270" s="62">
        <f t="shared" si="33"/>
        <v>29570.656598149111</v>
      </c>
      <c r="O270" s="63">
        <f t="shared" si="34"/>
        <v>837.81692129387955</v>
      </c>
      <c r="P270" s="63">
        <f t="shared" si="30"/>
        <v>184.81660373843192</v>
      </c>
      <c r="Q270" s="63">
        <f t="shared" si="31"/>
        <v>653.00031755544762</v>
      </c>
      <c r="R270" s="63">
        <f t="shared" si="32"/>
        <v>28917.656280593663</v>
      </c>
      <c r="S270" s="63">
        <f t="shared" si="35"/>
        <v>93318.857460663465</v>
      </c>
      <c r="T270" s="1"/>
      <c r="U270" s="1"/>
      <c r="V270" s="1"/>
      <c r="W270" s="1"/>
      <c r="X270" s="1"/>
      <c r="Y270" s="1"/>
    </row>
    <row r="271" spans="1:25" ht="15" hidden="1" outlineLevel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61">
        <v>202</v>
      </c>
      <c r="N271" s="62">
        <f t="shared" si="33"/>
        <v>28917.656280593663</v>
      </c>
      <c r="O271" s="63">
        <f t="shared" si="34"/>
        <v>837.81692129387955</v>
      </c>
      <c r="P271" s="63">
        <f t="shared" si="30"/>
        <v>180.73535175371038</v>
      </c>
      <c r="Q271" s="63">
        <f t="shared" si="31"/>
        <v>657.0815695401692</v>
      </c>
      <c r="R271" s="63">
        <f t="shared" si="32"/>
        <v>28260.574711053494</v>
      </c>
      <c r="S271" s="63">
        <f t="shared" si="35"/>
        <v>93499.592812417177</v>
      </c>
      <c r="T271" s="1"/>
      <c r="U271" s="1"/>
      <c r="V271" s="1"/>
      <c r="W271" s="1"/>
      <c r="X271" s="1"/>
      <c r="Y271" s="1"/>
    </row>
    <row r="272" spans="1:25" ht="15" hidden="1" outlineLevel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61">
        <v>203</v>
      </c>
      <c r="N272" s="62">
        <f t="shared" si="33"/>
        <v>28260.574711053494</v>
      </c>
      <c r="O272" s="63">
        <f t="shared" si="34"/>
        <v>837.81692129387955</v>
      </c>
      <c r="P272" s="63">
        <f t="shared" si="30"/>
        <v>176.62859194408432</v>
      </c>
      <c r="Q272" s="63">
        <f t="shared" si="31"/>
        <v>661.18832934979525</v>
      </c>
      <c r="R272" s="63">
        <f t="shared" si="32"/>
        <v>27599.386381703698</v>
      </c>
      <c r="S272" s="63">
        <f t="shared" si="35"/>
        <v>93676.221404361262</v>
      </c>
      <c r="T272" s="1"/>
      <c r="U272" s="1"/>
      <c r="V272" s="1"/>
      <c r="W272" s="1"/>
      <c r="X272" s="1"/>
      <c r="Y272" s="1"/>
    </row>
    <row r="273" spans="1:25" ht="15" hidden="1" outlineLevel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61">
        <v>204</v>
      </c>
      <c r="N273" s="62">
        <f t="shared" si="33"/>
        <v>27599.386381703698</v>
      </c>
      <c r="O273" s="63">
        <f t="shared" si="34"/>
        <v>837.81692129387955</v>
      </c>
      <c r="P273" s="63">
        <f t="shared" si="30"/>
        <v>172.49616488564808</v>
      </c>
      <c r="Q273" s="63">
        <f t="shared" si="31"/>
        <v>665.32075640823143</v>
      </c>
      <c r="R273" s="63">
        <f t="shared" si="32"/>
        <v>26934.065625295465</v>
      </c>
      <c r="S273" s="63">
        <f t="shared" si="35"/>
        <v>93848.717569246917</v>
      </c>
      <c r="T273" s="1"/>
      <c r="U273" s="1"/>
      <c r="V273" s="1"/>
      <c r="W273" s="1"/>
      <c r="X273" s="1"/>
      <c r="Y273" s="1"/>
    </row>
    <row r="274" spans="1:25" ht="15" hidden="1" outlineLevel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61">
        <v>205</v>
      </c>
      <c r="N274" s="62">
        <f t="shared" si="33"/>
        <v>26934.065625295465</v>
      </c>
      <c r="O274" s="63">
        <f t="shared" si="34"/>
        <v>837.81692129387955</v>
      </c>
      <c r="P274" s="63">
        <f t="shared" si="30"/>
        <v>168.33791015809663</v>
      </c>
      <c r="Q274" s="63">
        <f t="shared" si="31"/>
        <v>669.47901113578291</v>
      </c>
      <c r="R274" s="63">
        <f t="shared" si="32"/>
        <v>26264.586614159682</v>
      </c>
      <c r="S274" s="63">
        <f t="shared" si="35"/>
        <v>94017.055479405011</v>
      </c>
      <c r="T274" s="1"/>
      <c r="U274" s="1"/>
      <c r="V274" s="1"/>
      <c r="W274" s="1"/>
      <c r="X274" s="1"/>
      <c r="Y274" s="1"/>
    </row>
    <row r="275" spans="1:25" ht="15" hidden="1" outlineLevel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61">
        <v>206</v>
      </c>
      <c r="N275" s="62">
        <f t="shared" si="33"/>
        <v>26264.586614159682</v>
      </c>
      <c r="O275" s="63">
        <f t="shared" si="34"/>
        <v>837.81692129387955</v>
      </c>
      <c r="P275" s="63">
        <f t="shared" si="30"/>
        <v>164.153666338498</v>
      </c>
      <c r="Q275" s="63">
        <f t="shared" si="31"/>
        <v>673.66325495538149</v>
      </c>
      <c r="R275" s="63">
        <f t="shared" si="32"/>
        <v>25590.923359204302</v>
      </c>
      <c r="S275" s="63">
        <f t="shared" si="35"/>
        <v>94181.209145743516</v>
      </c>
      <c r="T275" s="1"/>
      <c r="U275" s="1"/>
      <c r="V275" s="1"/>
      <c r="W275" s="1"/>
      <c r="X275" s="1"/>
      <c r="Y275" s="1"/>
    </row>
    <row r="276" spans="1:25" ht="15" hidden="1" outlineLevel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61">
        <v>207</v>
      </c>
      <c r="N276" s="62">
        <f t="shared" si="33"/>
        <v>25590.923359204302</v>
      </c>
      <c r="O276" s="63">
        <f t="shared" si="34"/>
        <v>837.81692129387955</v>
      </c>
      <c r="P276" s="63">
        <f t="shared" si="30"/>
        <v>159.94327099502686</v>
      </c>
      <c r="Q276" s="63">
        <f t="shared" si="31"/>
        <v>677.87365029885268</v>
      </c>
      <c r="R276" s="63">
        <f t="shared" si="32"/>
        <v>24913.049708905448</v>
      </c>
      <c r="S276" s="63">
        <f t="shared" si="35"/>
        <v>94341.152416738536</v>
      </c>
      <c r="T276" s="1"/>
      <c r="U276" s="1"/>
      <c r="V276" s="1"/>
      <c r="W276" s="1"/>
      <c r="X276" s="1"/>
      <c r="Y276" s="1"/>
    </row>
    <row r="277" spans="1:25" ht="15" hidden="1" outlineLevel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61">
        <v>208</v>
      </c>
      <c r="N277" s="62">
        <f t="shared" si="33"/>
        <v>24913.049708905448</v>
      </c>
      <c r="O277" s="63">
        <f t="shared" si="34"/>
        <v>837.81692129387955</v>
      </c>
      <c r="P277" s="63">
        <f t="shared" si="30"/>
        <v>155.70656068065904</v>
      </c>
      <c r="Q277" s="63">
        <f t="shared" si="31"/>
        <v>682.11036061322056</v>
      </c>
      <c r="R277" s="63">
        <f t="shared" si="32"/>
        <v>24230.939348292228</v>
      </c>
      <c r="S277" s="63">
        <f t="shared" si="35"/>
        <v>94496.858977419193</v>
      </c>
      <c r="T277" s="1"/>
      <c r="U277" s="1"/>
      <c r="V277" s="1"/>
      <c r="W277" s="1"/>
      <c r="X277" s="1"/>
      <c r="Y277" s="1"/>
    </row>
    <row r="278" spans="1:25" ht="15" hidden="1" outlineLevel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61">
        <v>209</v>
      </c>
      <c r="N278" s="62">
        <f t="shared" si="33"/>
        <v>24230.939348292228</v>
      </c>
      <c r="O278" s="63">
        <f t="shared" si="34"/>
        <v>837.81692129387955</v>
      </c>
      <c r="P278" s="63">
        <f t="shared" si="30"/>
        <v>151.44337092682642</v>
      </c>
      <c r="Q278" s="63">
        <f t="shared" si="31"/>
        <v>686.3735503670531</v>
      </c>
      <c r="R278" s="63">
        <f t="shared" si="32"/>
        <v>23544.565797925174</v>
      </c>
      <c r="S278" s="63">
        <f t="shared" si="35"/>
        <v>94648.302348346013</v>
      </c>
      <c r="T278" s="1"/>
      <c r="U278" s="1"/>
      <c r="V278" s="1"/>
      <c r="W278" s="1"/>
      <c r="X278" s="1"/>
      <c r="Y278" s="1"/>
    </row>
    <row r="279" spans="1:25" ht="15" hidden="1" outlineLevel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61">
        <v>210</v>
      </c>
      <c r="N279" s="62">
        <f t="shared" si="33"/>
        <v>23544.565797925174</v>
      </c>
      <c r="O279" s="63">
        <f t="shared" si="34"/>
        <v>837.81692129387955</v>
      </c>
      <c r="P279" s="63">
        <f t="shared" si="30"/>
        <v>147.15353623703231</v>
      </c>
      <c r="Q279" s="63">
        <f t="shared" si="31"/>
        <v>690.66338505684723</v>
      </c>
      <c r="R279" s="63">
        <f t="shared" si="32"/>
        <v>22853.902412868327</v>
      </c>
      <c r="S279" s="63">
        <f t="shared" si="35"/>
        <v>94795.455884583047</v>
      </c>
      <c r="T279" s="1"/>
      <c r="U279" s="1"/>
      <c r="V279" s="1"/>
      <c r="W279" s="1"/>
      <c r="X279" s="1"/>
      <c r="Y279" s="1"/>
    </row>
    <row r="280" spans="1:25" ht="15" hidden="1" outlineLevel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61">
        <v>211</v>
      </c>
      <c r="N280" s="62">
        <f t="shared" si="33"/>
        <v>22853.902412868327</v>
      </c>
      <c r="O280" s="63">
        <f t="shared" si="34"/>
        <v>837.81692129387955</v>
      </c>
      <c r="P280" s="63">
        <f t="shared" si="30"/>
        <v>142.83689008042703</v>
      </c>
      <c r="Q280" s="63">
        <f t="shared" si="31"/>
        <v>694.98003121345255</v>
      </c>
      <c r="R280" s="63">
        <f t="shared" si="32"/>
        <v>22158.922381654873</v>
      </c>
      <c r="S280" s="63">
        <f t="shared" si="35"/>
        <v>94938.292774663467</v>
      </c>
      <c r="T280" s="1"/>
      <c r="U280" s="1"/>
      <c r="V280" s="1"/>
      <c r="W280" s="1"/>
      <c r="X280" s="1"/>
      <c r="Y280" s="1"/>
    </row>
    <row r="281" spans="1:25" ht="15" hidden="1" outlineLevel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61">
        <v>212</v>
      </c>
      <c r="N281" s="62">
        <f t="shared" si="33"/>
        <v>22158.922381654873</v>
      </c>
      <c r="O281" s="63">
        <f t="shared" si="34"/>
        <v>837.81692129387955</v>
      </c>
      <c r="P281" s="63">
        <f t="shared" si="30"/>
        <v>138.49326488534294</v>
      </c>
      <c r="Q281" s="63">
        <f t="shared" si="31"/>
        <v>699.32365640853664</v>
      </c>
      <c r="R281" s="63">
        <f t="shared" si="32"/>
        <v>21459.598725246335</v>
      </c>
      <c r="S281" s="63">
        <f t="shared" si="35"/>
        <v>95076.78603954881</v>
      </c>
      <c r="T281" s="1"/>
      <c r="U281" s="1"/>
      <c r="V281" s="1"/>
      <c r="W281" s="1"/>
      <c r="X281" s="1"/>
      <c r="Y281" s="1"/>
    </row>
    <row r="282" spans="1:25" ht="15" hidden="1" outlineLevel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61">
        <v>213</v>
      </c>
      <c r="N282" s="62">
        <f t="shared" si="33"/>
        <v>21459.598725246335</v>
      </c>
      <c r="O282" s="63">
        <f t="shared" si="34"/>
        <v>837.81692129387955</v>
      </c>
      <c r="P282" s="63">
        <f t="shared" si="30"/>
        <v>134.12249203278958</v>
      </c>
      <c r="Q282" s="63">
        <f t="shared" si="31"/>
        <v>703.69442926108991</v>
      </c>
      <c r="R282" s="63">
        <f t="shared" si="32"/>
        <v>20755.904295985245</v>
      </c>
      <c r="S282" s="63">
        <f t="shared" si="35"/>
        <v>95210.908531581605</v>
      </c>
      <c r="T282" s="1"/>
      <c r="U282" s="1"/>
      <c r="V282" s="1"/>
      <c r="W282" s="1"/>
      <c r="X282" s="1"/>
      <c r="Y282" s="1"/>
    </row>
    <row r="283" spans="1:25" ht="15" hidden="1" outlineLevel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61">
        <v>214</v>
      </c>
      <c r="N283" s="62">
        <f t="shared" si="33"/>
        <v>20755.904295985245</v>
      </c>
      <c r="O283" s="63">
        <f t="shared" si="34"/>
        <v>837.81692129387955</v>
      </c>
      <c r="P283" s="63">
        <f t="shared" si="30"/>
        <v>129.72440184990776</v>
      </c>
      <c r="Q283" s="63">
        <f t="shared" si="31"/>
        <v>708.09251944397181</v>
      </c>
      <c r="R283" s="63">
        <f t="shared" si="32"/>
        <v>20047.811776541272</v>
      </c>
      <c r="S283" s="63">
        <f t="shared" si="35"/>
        <v>95340.632933431509</v>
      </c>
      <c r="T283" s="1"/>
      <c r="U283" s="1"/>
      <c r="V283" s="1"/>
      <c r="W283" s="1"/>
      <c r="X283" s="1"/>
      <c r="Y283" s="1"/>
    </row>
    <row r="284" spans="1:25" ht="15" hidden="1" outlineLevel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61">
        <v>215</v>
      </c>
      <c r="N284" s="62">
        <f t="shared" si="33"/>
        <v>20047.811776541272</v>
      </c>
      <c r="O284" s="63">
        <f t="shared" si="34"/>
        <v>837.81692129387955</v>
      </c>
      <c r="P284" s="63">
        <f t="shared" si="30"/>
        <v>125.29882360338294</v>
      </c>
      <c r="Q284" s="63">
        <f t="shared" si="31"/>
        <v>712.51809769049657</v>
      </c>
      <c r="R284" s="63">
        <f t="shared" si="32"/>
        <v>19335.293678850776</v>
      </c>
      <c r="S284" s="63">
        <f t="shared" si="35"/>
        <v>95465.931757034894</v>
      </c>
      <c r="T284" s="1"/>
      <c r="U284" s="1"/>
      <c r="V284" s="1"/>
      <c r="W284" s="1"/>
      <c r="X284" s="1"/>
      <c r="Y284" s="1"/>
    </row>
    <row r="285" spans="1:25" ht="15" hidden="1" outlineLevel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61">
        <v>216</v>
      </c>
      <c r="N285" s="62">
        <f t="shared" si="33"/>
        <v>19335.293678850776</v>
      </c>
      <c r="O285" s="63">
        <f t="shared" si="34"/>
        <v>837.81692129387955</v>
      </c>
      <c r="P285" s="63">
        <f t="shared" si="30"/>
        <v>120.84558549281734</v>
      </c>
      <c r="Q285" s="63">
        <f t="shared" si="31"/>
        <v>716.9713358010622</v>
      </c>
      <c r="R285" s="63">
        <f t="shared" si="32"/>
        <v>18618.322343049713</v>
      </c>
      <c r="S285" s="63">
        <f t="shared" si="35"/>
        <v>95586.777342527712</v>
      </c>
      <c r="T285" s="1"/>
      <c r="U285" s="1"/>
      <c r="V285" s="1"/>
      <c r="W285" s="1"/>
      <c r="X285" s="1"/>
      <c r="Y285" s="1"/>
    </row>
    <row r="286" spans="1:25" ht="15" hidden="1" outlineLevel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61">
        <v>217</v>
      </c>
      <c r="N286" s="62">
        <f t="shared" si="33"/>
        <v>18618.322343049713</v>
      </c>
      <c r="O286" s="63">
        <f t="shared" si="34"/>
        <v>837.81692129387955</v>
      </c>
      <c r="P286" s="63">
        <f t="shared" si="30"/>
        <v>116.36451464406069</v>
      </c>
      <c r="Q286" s="63">
        <f t="shared" si="31"/>
        <v>721.45240664981884</v>
      </c>
      <c r="R286" s="63">
        <f t="shared" si="32"/>
        <v>17896.869936399893</v>
      </c>
      <c r="S286" s="63">
        <f t="shared" si="35"/>
        <v>95703.141857171766</v>
      </c>
      <c r="T286" s="1"/>
      <c r="U286" s="1"/>
      <c r="V286" s="1"/>
      <c r="W286" s="1"/>
      <c r="X286" s="1"/>
      <c r="Y286" s="1"/>
    </row>
    <row r="287" spans="1:25" ht="15" hidden="1" outlineLevel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61">
        <v>218</v>
      </c>
      <c r="N287" s="62">
        <f t="shared" si="33"/>
        <v>17896.869936399893</v>
      </c>
      <c r="O287" s="63">
        <f t="shared" si="34"/>
        <v>837.81692129387955</v>
      </c>
      <c r="P287" s="63">
        <f t="shared" si="30"/>
        <v>111.85543710249932</v>
      </c>
      <c r="Q287" s="63">
        <f t="shared" si="31"/>
        <v>725.96148419138024</v>
      </c>
      <c r="R287" s="63">
        <f t="shared" si="32"/>
        <v>17170.908452208514</v>
      </c>
      <c r="S287" s="63">
        <f t="shared" si="35"/>
        <v>95814.997294274261</v>
      </c>
      <c r="T287" s="1"/>
      <c r="U287" s="1"/>
      <c r="V287" s="1"/>
      <c r="W287" s="1"/>
      <c r="X287" s="1"/>
      <c r="Y287" s="1"/>
    </row>
    <row r="288" spans="1:25" ht="15" hidden="1" outlineLevel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61">
        <v>219</v>
      </c>
      <c r="N288" s="62">
        <f t="shared" si="33"/>
        <v>17170.908452208514</v>
      </c>
      <c r="O288" s="63">
        <f t="shared" si="34"/>
        <v>837.81692129387955</v>
      </c>
      <c r="P288" s="63">
        <f t="shared" si="30"/>
        <v>107.3181778263032</v>
      </c>
      <c r="Q288" s="63">
        <f t="shared" si="31"/>
        <v>730.49874346757633</v>
      </c>
      <c r="R288" s="63">
        <f t="shared" si="32"/>
        <v>16440.409708740939</v>
      </c>
      <c r="S288" s="63">
        <f t="shared" si="35"/>
        <v>95922.31547210057</v>
      </c>
      <c r="T288" s="1"/>
      <c r="U288" s="1"/>
      <c r="V288" s="1"/>
      <c r="W288" s="1"/>
      <c r="X288" s="1"/>
      <c r="Y288" s="1"/>
    </row>
    <row r="289" spans="1:25" ht="15" hidden="1" outlineLevel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61">
        <v>220</v>
      </c>
      <c r="N289" s="62">
        <f t="shared" si="33"/>
        <v>16440.409708740939</v>
      </c>
      <c r="O289" s="63">
        <f t="shared" si="34"/>
        <v>837.81692129387955</v>
      </c>
      <c r="P289" s="63">
        <f t="shared" si="30"/>
        <v>102.75256067963086</v>
      </c>
      <c r="Q289" s="63">
        <f t="shared" si="31"/>
        <v>735.0643606142487</v>
      </c>
      <c r="R289" s="63">
        <f t="shared" si="32"/>
        <v>15705.34534812669</v>
      </c>
      <c r="S289" s="63">
        <f t="shared" si="35"/>
        <v>96025.068032780197</v>
      </c>
      <c r="T289" s="1"/>
      <c r="U289" s="1"/>
      <c r="V289" s="1"/>
      <c r="W289" s="1"/>
      <c r="X289" s="1"/>
      <c r="Y289" s="1"/>
    </row>
    <row r="290" spans="1:25" ht="15" hidden="1" outlineLevel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61">
        <v>221</v>
      </c>
      <c r="N290" s="62">
        <f t="shared" si="33"/>
        <v>15705.34534812669</v>
      </c>
      <c r="O290" s="63">
        <f t="shared" si="34"/>
        <v>837.81692129387955</v>
      </c>
      <c r="P290" s="63">
        <f t="shared" si="30"/>
        <v>98.158408425791805</v>
      </c>
      <c r="Q290" s="63">
        <f t="shared" si="31"/>
        <v>739.65851286808777</v>
      </c>
      <c r="R290" s="63">
        <f t="shared" si="32"/>
        <v>14965.686835258603</v>
      </c>
      <c r="S290" s="63">
        <f t="shared" si="35"/>
        <v>96123.226441205989</v>
      </c>
      <c r="T290" s="1"/>
      <c r="U290" s="1"/>
      <c r="V290" s="1"/>
      <c r="W290" s="1"/>
      <c r="X290" s="1"/>
      <c r="Y290" s="1"/>
    </row>
    <row r="291" spans="1:25" ht="15" hidden="1" outlineLevel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61">
        <v>222</v>
      </c>
      <c r="N291" s="62">
        <f t="shared" si="33"/>
        <v>14965.686835258603</v>
      </c>
      <c r="O291" s="63">
        <f t="shared" si="34"/>
        <v>837.81692129387955</v>
      </c>
      <c r="P291" s="63">
        <f t="shared" si="30"/>
        <v>93.535542720366252</v>
      </c>
      <c r="Q291" s="63">
        <f t="shared" si="31"/>
        <v>744.28137857351328</v>
      </c>
      <c r="R291" s="63">
        <f t="shared" si="32"/>
        <v>14221.40545668509</v>
      </c>
      <c r="S291" s="63">
        <f t="shared" si="35"/>
        <v>96216.76198392635</v>
      </c>
      <c r="T291" s="1"/>
      <c r="U291" s="1"/>
      <c r="V291" s="1"/>
      <c r="W291" s="1"/>
      <c r="X291" s="1"/>
      <c r="Y291" s="1"/>
    </row>
    <row r="292" spans="1:25" ht="15" hidden="1" outlineLevel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61">
        <v>223</v>
      </c>
      <c r="N292" s="62">
        <f t="shared" si="33"/>
        <v>14221.40545668509</v>
      </c>
      <c r="O292" s="63">
        <f t="shared" si="34"/>
        <v>837.81692129387955</v>
      </c>
      <c r="P292" s="63">
        <f t="shared" si="30"/>
        <v>88.883784104281801</v>
      </c>
      <c r="Q292" s="63">
        <f t="shared" si="31"/>
        <v>748.9331371895978</v>
      </c>
      <c r="R292" s="63">
        <f t="shared" si="32"/>
        <v>13472.472319495493</v>
      </c>
      <c r="S292" s="63">
        <f t="shared" si="35"/>
        <v>96305.645768030634</v>
      </c>
      <c r="T292" s="1"/>
      <c r="U292" s="1"/>
      <c r="V292" s="1"/>
      <c r="W292" s="1"/>
      <c r="X292" s="1"/>
      <c r="Y292" s="1"/>
    </row>
    <row r="293" spans="1:25" ht="15" hidden="1" outlineLevel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61">
        <v>224</v>
      </c>
      <c r="N293" s="62">
        <f t="shared" si="33"/>
        <v>13472.472319495493</v>
      </c>
      <c r="O293" s="63">
        <f t="shared" si="34"/>
        <v>837.81692129387955</v>
      </c>
      <c r="P293" s="63">
        <f t="shared" si="30"/>
        <v>84.202951996846821</v>
      </c>
      <c r="Q293" s="63">
        <f t="shared" si="31"/>
        <v>753.61396929703278</v>
      </c>
      <c r="R293" s="63">
        <f t="shared" si="32"/>
        <v>12718.858350198461</v>
      </c>
      <c r="S293" s="63">
        <f t="shared" si="35"/>
        <v>96389.848720027483</v>
      </c>
      <c r="T293" s="1"/>
      <c r="U293" s="1"/>
      <c r="V293" s="1"/>
      <c r="W293" s="1"/>
      <c r="X293" s="1"/>
      <c r="Y293" s="1"/>
    </row>
    <row r="294" spans="1:25" ht="15" hidden="1" outlineLevel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61">
        <v>225</v>
      </c>
      <c r="N294" s="62">
        <f t="shared" si="33"/>
        <v>12718.858350198461</v>
      </c>
      <c r="O294" s="63">
        <f t="shared" si="34"/>
        <v>837.81692129387955</v>
      </c>
      <c r="P294" s="63">
        <f t="shared" si="30"/>
        <v>79.492864688740383</v>
      </c>
      <c r="Q294" s="63">
        <f t="shared" si="31"/>
        <v>758.32405660513916</v>
      </c>
      <c r="R294" s="63">
        <f t="shared" si="32"/>
        <v>11960.534293593322</v>
      </c>
      <c r="S294" s="63">
        <f t="shared" si="35"/>
        <v>96469.341584716225</v>
      </c>
      <c r="T294" s="1"/>
      <c r="U294" s="1"/>
      <c r="V294" s="1"/>
      <c r="W294" s="1"/>
      <c r="X294" s="1"/>
      <c r="Y294" s="1"/>
    </row>
    <row r="295" spans="1:25" ht="15" hidden="1" outlineLevel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61">
        <v>226</v>
      </c>
      <c r="N295" s="62">
        <f t="shared" si="33"/>
        <v>11960.534293593322</v>
      </c>
      <c r="O295" s="63">
        <f t="shared" si="34"/>
        <v>837.81692129387955</v>
      </c>
      <c r="P295" s="63">
        <f t="shared" si="30"/>
        <v>74.753339334958255</v>
      </c>
      <c r="Q295" s="63">
        <f t="shared" si="31"/>
        <v>763.0635819589213</v>
      </c>
      <c r="R295" s="63">
        <f t="shared" si="32"/>
        <v>11197.470711634402</v>
      </c>
      <c r="S295" s="63">
        <f t="shared" si="35"/>
        <v>96544.094924051184</v>
      </c>
      <c r="T295" s="1"/>
      <c r="U295" s="1"/>
      <c r="V295" s="1"/>
      <c r="W295" s="1"/>
      <c r="X295" s="1"/>
      <c r="Y295" s="1"/>
    </row>
    <row r="296" spans="1:25" ht="15" hidden="1" outlineLevel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61">
        <v>227</v>
      </c>
      <c r="N296" s="62">
        <f t="shared" si="33"/>
        <v>11197.470711634402</v>
      </c>
      <c r="O296" s="63">
        <f t="shared" si="34"/>
        <v>837.81692129387955</v>
      </c>
      <c r="P296" s="63">
        <f t="shared" si="30"/>
        <v>69.984191947715004</v>
      </c>
      <c r="Q296" s="63">
        <f t="shared" si="31"/>
        <v>767.83272934616457</v>
      </c>
      <c r="R296" s="63">
        <f t="shared" si="32"/>
        <v>10429.637982288237</v>
      </c>
      <c r="S296" s="63">
        <f t="shared" si="35"/>
        <v>96614.079115998902</v>
      </c>
      <c r="T296" s="1"/>
      <c r="U296" s="1"/>
      <c r="V296" s="1"/>
      <c r="W296" s="1"/>
      <c r="X296" s="1"/>
      <c r="Y296" s="1"/>
    </row>
    <row r="297" spans="1:25" ht="15" hidden="1" outlineLevel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61">
        <v>228</v>
      </c>
      <c r="N297" s="62">
        <f t="shared" si="33"/>
        <v>10429.637982288237</v>
      </c>
      <c r="O297" s="63">
        <f t="shared" si="34"/>
        <v>837.81692129387955</v>
      </c>
      <c r="P297" s="63">
        <f t="shared" si="30"/>
        <v>65.185237389301477</v>
      </c>
      <c r="Q297" s="63">
        <f t="shared" si="31"/>
        <v>772.63168390457804</v>
      </c>
      <c r="R297" s="63">
        <f t="shared" si="32"/>
        <v>9657.0062983836597</v>
      </c>
      <c r="S297" s="63">
        <f t="shared" si="35"/>
        <v>96679.264353388207</v>
      </c>
      <c r="T297" s="1"/>
      <c r="U297" s="1"/>
      <c r="V297" s="1"/>
      <c r="W297" s="1"/>
      <c r="X297" s="1"/>
      <c r="Y297" s="1"/>
    </row>
    <row r="298" spans="1:25" ht="15" hidden="1" outlineLevel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61">
        <v>229</v>
      </c>
      <c r="N298" s="62">
        <f t="shared" si="33"/>
        <v>9657.0062983836597</v>
      </c>
      <c r="O298" s="63">
        <f t="shared" si="34"/>
        <v>837.81692129387955</v>
      </c>
      <c r="P298" s="63">
        <f t="shared" si="30"/>
        <v>60.356289364897869</v>
      </c>
      <c r="Q298" s="63">
        <f t="shared" si="31"/>
        <v>777.46063192898168</v>
      </c>
      <c r="R298" s="63">
        <f t="shared" si="32"/>
        <v>8879.5456664546782</v>
      </c>
      <c r="S298" s="63">
        <f t="shared" si="35"/>
        <v>96739.6206427531</v>
      </c>
      <c r="T298" s="1"/>
      <c r="U298" s="1"/>
      <c r="V298" s="1"/>
      <c r="W298" s="1"/>
      <c r="X298" s="1"/>
      <c r="Y298" s="1"/>
    </row>
    <row r="299" spans="1:25" ht="15" hidden="1" outlineLevel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61">
        <v>230</v>
      </c>
      <c r="N299" s="62">
        <f t="shared" si="33"/>
        <v>8879.5456664546782</v>
      </c>
      <c r="O299" s="63">
        <f t="shared" si="34"/>
        <v>837.81692129387955</v>
      </c>
      <c r="P299" s="63">
        <f t="shared" si="30"/>
        <v>55.497160415341732</v>
      </c>
      <c r="Q299" s="63">
        <f t="shared" si="31"/>
        <v>782.31976087853786</v>
      </c>
      <c r="R299" s="63">
        <f t="shared" si="32"/>
        <v>8097.2259055761406</v>
      </c>
      <c r="S299" s="63">
        <f t="shared" si="35"/>
        <v>96795.117803168439</v>
      </c>
      <c r="T299" s="1"/>
      <c r="U299" s="1"/>
      <c r="V299" s="1"/>
      <c r="W299" s="1"/>
      <c r="X299" s="1"/>
      <c r="Y299" s="1"/>
    </row>
    <row r="300" spans="1:25" ht="15" hidden="1" outlineLevel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61">
        <v>231</v>
      </c>
      <c r="N300" s="62">
        <f t="shared" si="33"/>
        <v>8097.2259055761406</v>
      </c>
      <c r="O300" s="63">
        <f t="shared" si="34"/>
        <v>837.81692129387955</v>
      </c>
      <c r="P300" s="63">
        <f t="shared" si="30"/>
        <v>50.607661909850876</v>
      </c>
      <c r="Q300" s="63">
        <f t="shared" si="31"/>
        <v>787.20925938402866</v>
      </c>
      <c r="R300" s="63">
        <f t="shared" si="32"/>
        <v>7310.0166461921117</v>
      </c>
      <c r="S300" s="63">
        <f t="shared" si="35"/>
        <v>96845.725465078285</v>
      </c>
      <c r="T300" s="1"/>
      <c r="U300" s="1"/>
      <c r="V300" s="1"/>
      <c r="W300" s="1"/>
      <c r="X300" s="1"/>
      <c r="Y300" s="1"/>
    </row>
    <row r="301" spans="1:25" ht="15" hidden="1" outlineLevel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61">
        <v>232</v>
      </c>
      <c r="N301" s="62">
        <f t="shared" si="33"/>
        <v>7310.0166461921117</v>
      </c>
      <c r="O301" s="63">
        <f t="shared" si="34"/>
        <v>837.81692129387955</v>
      </c>
      <c r="P301" s="63">
        <f t="shared" si="30"/>
        <v>45.687604038700691</v>
      </c>
      <c r="Q301" s="63">
        <f t="shared" si="31"/>
        <v>792.12931725517888</v>
      </c>
      <c r="R301" s="63">
        <f t="shared" si="32"/>
        <v>6517.887328936933</v>
      </c>
      <c r="S301" s="63">
        <f t="shared" si="35"/>
        <v>96891.413069116985</v>
      </c>
      <c r="T301" s="1"/>
      <c r="U301" s="1"/>
      <c r="V301" s="1"/>
      <c r="W301" s="1"/>
      <c r="X301" s="1"/>
      <c r="Y301" s="1"/>
    </row>
    <row r="302" spans="1:25" ht="15" hidden="1" outlineLevel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61">
        <v>233</v>
      </c>
      <c r="N302" s="62">
        <f t="shared" si="33"/>
        <v>6517.887328936933</v>
      </c>
      <c r="O302" s="63">
        <f t="shared" si="34"/>
        <v>837.81692129387955</v>
      </c>
      <c r="P302" s="63">
        <f t="shared" si="30"/>
        <v>40.736795805855827</v>
      </c>
      <c r="Q302" s="63">
        <f t="shared" si="31"/>
        <v>797.08012548802367</v>
      </c>
      <c r="R302" s="63">
        <f t="shared" si="32"/>
        <v>5720.8072034489096</v>
      </c>
      <c r="S302" s="63">
        <f t="shared" si="35"/>
        <v>96932.149864922845</v>
      </c>
      <c r="T302" s="1"/>
      <c r="U302" s="1"/>
      <c r="V302" s="1"/>
      <c r="W302" s="1"/>
      <c r="X302" s="1"/>
      <c r="Y302" s="1"/>
    </row>
    <row r="303" spans="1:25" ht="15" hidden="1" outlineLevel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61">
        <v>234</v>
      </c>
      <c r="N303" s="62">
        <f t="shared" si="33"/>
        <v>5720.8072034489096</v>
      </c>
      <c r="O303" s="63">
        <f t="shared" si="34"/>
        <v>837.81692129387955</v>
      </c>
      <c r="P303" s="63">
        <f t="shared" si="30"/>
        <v>35.755045021555681</v>
      </c>
      <c r="Q303" s="63">
        <f t="shared" si="31"/>
        <v>802.06187627232384</v>
      </c>
      <c r="R303" s="63">
        <f t="shared" si="32"/>
        <v>4918.7453271765862</v>
      </c>
      <c r="S303" s="63">
        <f t="shared" si="35"/>
        <v>96967.904909944395</v>
      </c>
      <c r="T303" s="1"/>
      <c r="U303" s="1"/>
      <c r="V303" s="1"/>
      <c r="W303" s="1"/>
      <c r="X303" s="1"/>
      <c r="Y303" s="1"/>
    </row>
    <row r="304" spans="1:25" ht="15" hidden="1" outlineLevel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61">
        <v>235</v>
      </c>
      <c r="N304" s="62">
        <f t="shared" si="33"/>
        <v>4918.7453271765862</v>
      </c>
      <c r="O304" s="63">
        <f t="shared" si="34"/>
        <v>837.81692129387955</v>
      </c>
      <c r="P304" s="63">
        <f t="shared" si="30"/>
        <v>30.74215829485366</v>
      </c>
      <c r="Q304" s="63">
        <f t="shared" si="31"/>
        <v>807.07476299902589</v>
      </c>
      <c r="R304" s="63">
        <f t="shared" si="32"/>
        <v>4111.6705641775607</v>
      </c>
      <c r="S304" s="63">
        <f t="shared" si="35"/>
        <v>96998.647068239254</v>
      </c>
      <c r="T304" s="1"/>
      <c r="U304" s="1"/>
      <c r="V304" s="1"/>
      <c r="W304" s="1"/>
      <c r="X304" s="1"/>
      <c r="Y304" s="1"/>
    </row>
    <row r="305" spans="1:25" ht="15" hidden="1" outlineLevel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61">
        <v>236</v>
      </c>
      <c r="N305" s="62">
        <f t="shared" si="33"/>
        <v>4111.6705641775607</v>
      </c>
      <c r="O305" s="63">
        <f t="shared" si="34"/>
        <v>837.81692129387955</v>
      </c>
      <c r="P305" s="63">
        <f t="shared" si="30"/>
        <v>25.697941026109753</v>
      </c>
      <c r="Q305" s="63">
        <f t="shared" si="31"/>
        <v>812.11898026776976</v>
      </c>
      <c r="R305" s="63">
        <f t="shared" si="32"/>
        <v>3299.5515839097907</v>
      </c>
      <c r="S305" s="63">
        <f t="shared" si="35"/>
        <v>97024.345009265366</v>
      </c>
      <c r="T305" s="1"/>
      <c r="U305" s="1"/>
      <c r="V305" s="1"/>
      <c r="W305" s="1"/>
      <c r="X305" s="1"/>
      <c r="Y305" s="1"/>
    </row>
    <row r="306" spans="1:25" ht="15" hidden="1" outlineLevel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61">
        <v>237</v>
      </c>
      <c r="N306" s="62">
        <f t="shared" si="33"/>
        <v>3299.5515839097907</v>
      </c>
      <c r="O306" s="63">
        <f t="shared" si="34"/>
        <v>837.81692129387955</v>
      </c>
      <c r="P306" s="63">
        <f t="shared" si="30"/>
        <v>20.622197399436189</v>
      </c>
      <c r="Q306" s="63">
        <f t="shared" si="31"/>
        <v>817.19472389444331</v>
      </c>
      <c r="R306" s="63">
        <f t="shared" si="32"/>
        <v>2482.3568600153476</v>
      </c>
      <c r="S306" s="63">
        <f t="shared" si="35"/>
        <v>97044.967206664805</v>
      </c>
      <c r="T306" s="1"/>
      <c r="U306" s="1"/>
      <c r="V306" s="1"/>
      <c r="W306" s="1"/>
      <c r="X306" s="1"/>
      <c r="Y306" s="1"/>
    </row>
    <row r="307" spans="1:25" ht="15" hidden="1" outlineLevel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61">
        <v>238</v>
      </c>
      <c r="N307" s="62">
        <f t="shared" si="33"/>
        <v>2482.3568600153476</v>
      </c>
      <c r="O307" s="63">
        <f t="shared" si="34"/>
        <v>837.81692129387955</v>
      </c>
      <c r="P307" s="63">
        <f t="shared" si="30"/>
        <v>15.514730375095921</v>
      </c>
      <c r="Q307" s="63">
        <f t="shared" si="31"/>
        <v>822.30219091878359</v>
      </c>
      <c r="R307" s="63">
        <f t="shared" si="32"/>
        <v>1660.0546690965639</v>
      </c>
      <c r="S307" s="63">
        <f t="shared" si="35"/>
        <v>97060.481937039905</v>
      </c>
      <c r="T307" s="1"/>
      <c r="U307" s="1"/>
      <c r="V307" s="1"/>
      <c r="W307" s="1"/>
      <c r="X307" s="1"/>
      <c r="Y307" s="1"/>
    </row>
    <row r="308" spans="1:25" ht="15" hidden="1" outlineLevel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61">
        <v>239</v>
      </c>
      <c r="N308" s="62">
        <f t="shared" si="33"/>
        <v>1660.0546690965639</v>
      </c>
      <c r="O308" s="63">
        <f t="shared" si="34"/>
        <v>837.81692129387955</v>
      </c>
      <c r="P308" s="63">
        <f t="shared" si="30"/>
        <v>10.375341681853524</v>
      </c>
      <c r="Q308" s="63">
        <f t="shared" si="31"/>
        <v>827.44157961202598</v>
      </c>
      <c r="R308" s="63">
        <f t="shared" si="32"/>
        <v>832.61308948453791</v>
      </c>
      <c r="S308" s="63">
        <f t="shared" si="35"/>
        <v>97070.857278721756</v>
      </c>
      <c r="T308" s="1"/>
      <c r="U308" s="1"/>
      <c r="V308" s="1"/>
      <c r="W308" s="1"/>
      <c r="X308" s="1"/>
      <c r="Y308" s="1"/>
    </row>
    <row r="309" spans="1:25" ht="15" hidden="1" outlineLevel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61">
        <v>240</v>
      </c>
      <c r="N309" s="62">
        <f t="shared" si="33"/>
        <v>832.61308948453791</v>
      </c>
      <c r="O309" s="63">
        <f t="shared" si="34"/>
        <v>837.81692129387955</v>
      </c>
      <c r="P309" s="63">
        <f t="shared" si="30"/>
        <v>5.2038318092783618</v>
      </c>
      <c r="Q309" s="63">
        <f t="shared" si="31"/>
        <v>832.61308948460123</v>
      </c>
      <c r="R309" s="63">
        <f t="shared" si="32"/>
        <v>-6.3323568610940129E-11</v>
      </c>
      <c r="S309" s="63">
        <f t="shared" si="35"/>
        <v>97076.061110531038</v>
      </c>
      <c r="T309" s="1"/>
      <c r="U309" s="1"/>
      <c r="V309" s="1"/>
      <c r="W309" s="1"/>
      <c r="X309" s="1"/>
      <c r="Y309" s="1"/>
    </row>
    <row r="310" spans="1:25" ht="15" hidden="1" outlineLevel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61">
        <v>241</v>
      </c>
      <c r="N310" s="62">
        <f t="shared" si="33"/>
        <v>0</v>
      </c>
      <c r="O310" s="63">
        <f t="shared" si="34"/>
        <v>0</v>
      </c>
      <c r="P310" s="63">
        <f t="shared" si="30"/>
        <v>0</v>
      </c>
      <c r="Q310" s="63">
        <f t="shared" si="31"/>
        <v>837.81692129387955</v>
      </c>
      <c r="R310" s="63">
        <f t="shared" si="32"/>
        <v>-837.81692129387955</v>
      </c>
      <c r="S310" s="63">
        <f t="shared" si="35"/>
        <v>97076.061110531038</v>
      </c>
      <c r="T310" s="1"/>
      <c r="U310" s="1"/>
      <c r="V310" s="1"/>
      <c r="W310" s="1"/>
      <c r="X310" s="1"/>
      <c r="Y310" s="1"/>
    </row>
    <row r="311" spans="1:25" ht="15" hidden="1" outlineLevel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61">
        <v>242</v>
      </c>
      <c r="N311" s="62">
        <f t="shared" si="33"/>
        <v>0</v>
      </c>
      <c r="O311" s="63">
        <f t="shared" si="34"/>
        <v>0</v>
      </c>
      <c r="P311" s="63">
        <f t="shared" si="30"/>
        <v>0</v>
      </c>
      <c r="Q311" s="63">
        <f t="shared" si="31"/>
        <v>837.81692129387955</v>
      </c>
      <c r="R311" s="63">
        <f t="shared" si="32"/>
        <v>-837.81692129387955</v>
      </c>
      <c r="S311" s="63">
        <f t="shared" si="35"/>
        <v>97076.061110531038</v>
      </c>
      <c r="T311" s="1"/>
      <c r="U311" s="1"/>
      <c r="V311" s="1"/>
      <c r="W311" s="1"/>
      <c r="X311" s="1"/>
      <c r="Y311" s="1"/>
    </row>
    <row r="312" spans="1:25" ht="15" hidden="1" outlineLevel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61">
        <v>243</v>
      </c>
      <c r="N312" s="62">
        <f t="shared" si="33"/>
        <v>0</v>
      </c>
      <c r="O312" s="63">
        <f t="shared" si="34"/>
        <v>0</v>
      </c>
      <c r="P312" s="63">
        <f t="shared" si="30"/>
        <v>0</v>
      </c>
      <c r="Q312" s="63">
        <f t="shared" si="31"/>
        <v>837.81692129387955</v>
      </c>
      <c r="R312" s="63">
        <f t="shared" si="32"/>
        <v>-837.81692129387955</v>
      </c>
      <c r="S312" s="63">
        <f t="shared" si="35"/>
        <v>97076.061110531038</v>
      </c>
      <c r="T312" s="1"/>
      <c r="U312" s="1"/>
      <c r="V312" s="1"/>
      <c r="W312" s="1"/>
      <c r="X312" s="1"/>
      <c r="Y312" s="1"/>
    </row>
    <row r="313" spans="1:25" ht="15" hidden="1" outlineLevel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61">
        <v>244</v>
      </c>
      <c r="N313" s="62">
        <f t="shared" si="33"/>
        <v>0</v>
      </c>
      <c r="O313" s="63">
        <f t="shared" si="34"/>
        <v>0</v>
      </c>
      <c r="P313" s="63">
        <f t="shared" si="30"/>
        <v>0</v>
      </c>
      <c r="Q313" s="63">
        <f t="shared" si="31"/>
        <v>837.81692129387955</v>
      </c>
      <c r="R313" s="63">
        <f t="shared" si="32"/>
        <v>-837.81692129387955</v>
      </c>
      <c r="S313" s="63">
        <f t="shared" si="35"/>
        <v>97076.061110531038</v>
      </c>
      <c r="T313" s="1"/>
      <c r="U313" s="1"/>
      <c r="V313" s="1"/>
      <c r="W313" s="1"/>
      <c r="X313" s="1"/>
      <c r="Y313" s="1"/>
    </row>
    <row r="314" spans="1:25" ht="15" hidden="1" outlineLevel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61">
        <v>245</v>
      </c>
      <c r="N314" s="62">
        <f t="shared" si="33"/>
        <v>0</v>
      </c>
      <c r="O314" s="63">
        <f t="shared" si="34"/>
        <v>0</v>
      </c>
      <c r="P314" s="63">
        <f t="shared" si="30"/>
        <v>0</v>
      </c>
      <c r="Q314" s="63">
        <f t="shared" si="31"/>
        <v>837.81692129387955</v>
      </c>
      <c r="R314" s="63">
        <f t="shared" si="32"/>
        <v>-837.81692129387955</v>
      </c>
      <c r="S314" s="63">
        <f t="shared" si="35"/>
        <v>97076.061110531038</v>
      </c>
      <c r="T314" s="1"/>
      <c r="U314" s="1"/>
      <c r="V314" s="1"/>
      <c r="W314" s="1"/>
      <c r="X314" s="1"/>
      <c r="Y314" s="1"/>
    </row>
    <row r="315" spans="1:25" ht="15" hidden="1" outlineLevel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61">
        <v>246</v>
      </c>
      <c r="N315" s="62">
        <f t="shared" si="33"/>
        <v>0</v>
      </c>
      <c r="O315" s="63">
        <f t="shared" si="34"/>
        <v>0</v>
      </c>
      <c r="P315" s="63">
        <f t="shared" si="30"/>
        <v>0</v>
      </c>
      <c r="Q315" s="63">
        <f t="shared" si="31"/>
        <v>837.81692129387955</v>
      </c>
      <c r="R315" s="63">
        <f t="shared" si="32"/>
        <v>-837.81692129387955</v>
      </c>
      <c r="S315" s="63">
        <f t="shared" si="35"/>
        <v>97076.061110531038</v>
      </c>
      <c r="T315" s="1"/>
      <c r="U315" s="1"/>
      <c r="V315" s="1"/>
      <c r="W315" s="1"/>
      <c r="X315" s="1"/>
      <c r="Y315" s="1"/>
    </row>
    <row r="316" spans="1:25" ht="15" hidden="1" outlineLevel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61">
        <v>247</v>
      </c>
      <c r="N316" s="62">
        <f t="shared" si="33"/>
        <v>0</v>
      </c>
      <c r="O316" s="63">
        <f t="shared" si="34"/>
        <v>0</v>
      </c>
      <c r="P316" s="63">
        <f t="shared" si="30"/>
        <v>0</v>
      </c>
      <c r="Q316" s="63">
        <f t="shared" si="31"/>
        <v>837.81692129387955</v>
      </c>
      <c r="R316" s="63">
        <f t="shared" si="32"/>
        <v>-837.81692129387955</v>
      </c>
      <c r="S316" s="63">
        <f t="shared" si="35"/>
        <v>97076.061110531038</v>
      </c>
      <c r="T316" s="1"/>
      <c r="U316" s="1"/>
      <c r="V316" s="1"/>
      <c r="W316" s="1"/>
      <c r="X316" s="1"/>
      <c r="Y316" s="1"/>
    </row>
    <row r="317" spans="1:25" ht="15" hidden="1" outlineLevel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61">
        <v>248</v>
      </c>
      <c r="N317" s="62">
        <f t="shared" si="33"/>
        <v>0</v>
      </c>
      <c r="O317" s="63">
        <f t="shared" si="34"/>
        <v>0</v>
      </c>
      <c r="P317" s="63">
        <f t="shared" si="30"/>
        <v>0</v>
      </c>
      <c r="Q317" s="63">
        <f t="shared" si="31"/>
        <v>837.81692129387955</v>
      </c>
      <c r="R317" s="63">
        <f t="shared" si="32"/>
        <v>-837.81692129387955</v>
      </c>
      <c r="S317" s="63">
        <f t="shared" si="35"/>
        <v>97076.061110531038</v>
      </c>
      <c r="T317" s="1"/>
      <c r="U317" s="1"/>
      <c r="V317" s="1"/>
      <c r="W317" s="1"/>
      <c r="X317" s="1"/>
      <c r="Y317" s="1"/>
    </row>
    <row r="318" spans="1:25" ht="15" hidden="1" outlineLevel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61">
        <v>249</v>
      </c>
      <c r="N318" s="62">
        <f t="shared" si="33"/>
        <v>0</v>
      </c>
      <c r="O318" s="63">
        <f t="shared" si="34"/>
        <v>0</v>
      </c>
      <c r="P318" s="63">
        <f t="shared" si="30"/>
        <v>0</v>
      </c>
      <c r="Q318" s="63">
        <f t="shared" si="31"/>
        <v>837.81692129387955</v>
      </c>
      <c r="R318" s="63">
        <f t="shared" si="32"/>
        <v>-837.81692129387955</v>
      </c>
      <c r="S318" s="63">
        <f t="shared" si="35"/>
        <v>97076.061110531038</v>
      </c>
      <c r="T318" s="1"/>
      <c r="U318" s="1"/>
      <c r="V318" s="1"/>
      <c r="W318" s="1"/>
      <c r="X318" s="1"/>
      <c r="Y318" s="1"/>
    </row>
    <row r="319" spans="1:25" ht="15" hidden="1" outlineLevel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61">
        <v>250</v>
      </c>
      <c r="N319" s="62">
        <f t="shared" si="33"/>
        <v>0</v>
      </c>
      <c r="O319" s="63">
        <f t="shared" si="34"/>
        <v>0</v>
      </c>
      <c r="P319" s="63">
        <f t="shared" si="30"/>
        <v>0</v>
      </c>
      <c r="Q319" s="63">
        <f t="shared" si="31"/>
        <v>837.81692129387955</v>
      </c>
      <c r="R319" s="63">
        <f t="shared" si="32"/>
        <v>-837.81692129387955</v>
      </c>
      <c r="S319" s="63">
        <f t="shared" si="35"/>
        <v>97076.061110531038</v>
      </c>
      <c r="T319" s="1"/>
      <c r="U319" s="1"/>
      <c r="V319" s="1"/>
      <c r="W319" s="1"/>
      <c r="X319" s="1"/>
      <c r="Y319" s="1"/>
    </row>
    <row r="320" spans="1:25" ht="15" hidden="1" outlineLevel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61">
        <v>251</v>
      </c>
      <c r="N320" s="62">
        <f t="shared" si="33"/>
        <v>0</v>
      </c>
      <c r="O320" s="63">
        <f t="shared" si="34"/>
        <v>0</v>
      </c>
      <c r="P320" s="63">
        <f t="shared" si="30"/>
        <v>0</v>
      </c>
      <c r="Q320" s="63">
        <f t="shared" si="31"/>
        <v>837.81692129387955</v>
      </c>
      <c r="R320" s="63">
        <f t="shared" si="32"/>
        <v>-837.81692129387955</v>
      </c>
      <c r="S320" s="63">
        <f t="shared" si="35"/>
        <v>97076.061110531038</v>
      </c>
      <c r="T320" s="1"/>
      <c r="U320" s="1"/>
      <c r="V320" s="1"/>
      <c r="W320" s="1"/>
      <c r="X320" s="1"/>
      <c r="Y320" s="1"/>
    </row>
    <row r="321" spans="1:25" ht="15" hidden="1" outlineLevel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61">
        <v>252</v>
      </c>
      <c r="N321" s="62">
        <f t="shared" si="33"/>
        <v>0</v>
      </c>
      <c r="O321" s="63">
        <f t="shared" si="34"/>
        <v>0</v>
      </c>
      <c r="P321" s="63">
        <f t="shared" si="30"/>
        <v>0</v>
      </c>
      <c r="Q321" s="63">
        <f t="shared" si="31"/>
        <v>837.81692129387955</v>
      </c>
      <c r="R321" s="63">
        <f t="shared" si="32"/>
        <v>-837.81692129387955</v>
      </c>
      <c r="S321" s="63">
        <f t="shared" si="35"/>
        <v>97076.061110531038</v>
      </c>
      <c r="T321" s="1"/>
      <c r="U321" s="1"/>
      <c r="V321" s="1"/>
      <c r="W321" s="1"/>
      <c r="X321" s="1"/>
      <c r="Y321" s="1"/>
    </row>
    <row r="322" spans="1:25" ht="15" hidden="1" outlineLevel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61">
        <v>253</v>
      </c>
      <c r="N322" s="62">
        <f t="shared" si="33"/>
        <v>0</v>
      </c>
      <c r="O322" s="63">
        <f t="shared" si="34"/>
        <v>0</v>
      </c>
      <c r="P322" s="63">
        <f t="shared" si="30"/>
        <v>0</v>
      </c>
      <c r="Q322" s="63">
        <f t="shared" si="31"/>
        <v>837.81692129387955</v>
      </c>
      <c r="R322" s="63">
        <f t="shared" si="32"/>
        <v>-837.81692129387955</v>
      </c>
      <c r="S322" s="63">
        <f t="shared" si="35"/>
        <v>97076.061110531038</v>
      </c>
      <c r="T322" s="1"/>
      <c r="U322" s="1"/>
      <c r="V322" s="1"/>
      <c r="W322" s="1"/>
      <c r="X322" s="1"/>
      <c r="Y322" s="1"/>
    </row>
    <row r="323" spans="1:25" ht="15" hidden="1" outlineLevel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61">
        <v>254</v>
      </c>
      <c r="N323" s="62">
        <f t="shared" si="33"/>
        <v>0</v>
      </c>
      <c r="O323" s="63">
        <f t="shared" si="34"/>
        <v>0</v>
      </c>
      <c r="P323" s="63">
        <f t="shared" si="30"/>
        <v>0</v>
      </c>
      <c r="Q323" s="63">
        <f t="shared" si="31"/>
        <v>837.81692129387955</v>
      </c>
      <c r="R323" s="63">
        <f t="shared" si="32"/>
        <v>-837.81692129387955</v>
      </c>
      <c r="S323" s="63">
        <f t="shared" si="35"/>
        <v>97076.061110531038</v>
      </c>
      <c r="T323" s="1"/>
      <c r="U323" s="1"/>
      <c r="V323" s="1"/>
      <c r="W323" s="1"/>
      <c r="X323" s="1"/>
      <c r="Y323" s="1"/>
    </row>
    <row r="324" spans="1:25" ht="15" hidden="1" outlineLevel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61">
        <v>255</v>
      </c>
      <c r="N324" s="62">
        <f t="shared" si="33"/>
        <v>0</v>
      </c>
      <c r="O324" s="63">
        <f t="shared" si="34"/>
        <v>0</v>
      </c>
      <c r="P324" s="63">
        <f t="shared" si="30"/>
        <v>0</v>
      </c>
      <c r="Q324" s="63">
        <f t="shared" si="31"/>
        <v>837.81692129387955</v>
      </c>
      <c r="R324" s="63">
        <f t="shared" si="32"/>
        <v>-837.81692129387955</v>
      </c>
      <c r="S324" s="63">
        <f t="shared" si="35"/>
        <v>97076.061110531038</v>
      </c>
      <c r="T324" s="1"/>
      <c r="U324" s="1"/>
      <c r="V324" s="1"/>
      <c r="W324" s="1"/>
      <c r="X324" s="1"/>
      <c r="Y324" s="1"/>
    </row>
    <row r="325" spans="1:25" ht="15" hidden="1" outlineLevel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61">
        <v>256</v>
      </c>
      <c r="N325" s="62">
        <f t="shared" si="33"/>
        <v>0</v>
      </c>
      <c r="O325" s="63">
        <f t="shared" si="34"/>
        <v>0</v>
      </c>
      <c r="P325" s="63">
        <f t="shared" ref="P325:P429" si="36">N325*(N$66/12)</f>
        <v>0</v>
      </c>
      <c r="Q325" s="63">
        <f t="shared" ref="Q325:Q429" si="37">$P$66+$Q$66-P325</f>
        <v>837.81692129387955</v>
      </c>
      <c r="R325" s="63">
        <f t="shared" ref="R325:R429" si="38">N325-Q325</f>
        <v>-837.81692129387955</v>
      </c>
      <c r="S325" s="63">
        <f t="shared" si="35"/>
        <v>97076.061110531038</v>
      </c>
      <c r="T325" s="1"/>
      <c r="U325" s="1"/>
      <c r="V325" s="1"/>
      <c r="W325" s="1"/>
      <c r="X325" s="1"/>
      <c r="Y325" s="1"/>
    </row>
    <row r="326" spans="1:25" ht="15" hidden="1" outlineLevel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61">
        <v>257</v>
      </c>
      <c r="N326" s="62">
        <f t="shared" ref="N326:N429" si="39">IF(R325&gt;0, R325, 0)</f>
        <v>0</v>
      </c>
      <c r="O326" s="63">
        <f t="shared" ref="O326:O429" si="40">IF(R325&gt;0, $P$66+$Q$66,0)</f>
        <v>0</v>
      </c>
      <c r="P326" s="63">
        <f t="shared" si="36"/>
        <v>0</v>
      </c>
      <c r="Q326" s="63">
        <f t="shared" si="37"/>
        <v>837.81692129387955</v>
      </c>
      <c r="R326" s="63">
        <f t="shared" si="38"/>
        <v>-837.81692129387955</v>
      </c>
      <c r="S326" s="63">
        <f t="shared" ref="S326:S429" si="41">S325+P326</f>
        <v>97076.061110531038</v>
      </c>
      <c r="T326" s="1"/>
      <c r="U326" s="1"/>
      <c r="V326" s="1"/>
      <c r="W326" s="1"/>
      <c r="X326" s="1"/>
      <c r="Y326" s="1"/>
    </row>
    <row r="327" spans="1:25" ht="15" hidden="1" outlineLevel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61">
        <v>258</v>
      </c>
      <c r="N327" s="62">
        <f t="shared" si="39"/>
        <v>0</v>
      </c>
      <c r="O327" s="63">
        <f t="shared" si="40"/>
        <v>0</v>
      </c>
      <c r="P327" s="63">
        <f t="shared" si="36"/>
        <v>0</v>
      </c>
      <c r="Q327" s="63">
        <f t="shared" si="37"/>
        <v>837.81692129387955</v>
      </c>
      <c r="R327" s="63">
        <f t="shared" si="38"/>
        <v>-837.81692129387955</v>
      </c>
      <c r="S327" s="63">
        <f t="shared" si="41"/>
        <v>97076.061110531038</v>
      </c>
      <c r="T327" s="1"/>
      <c r="U327" s="1"/>
      <c r="V327" s="1"/>
      <c r="W327" s="1"/>
      <c r="X327" s="1"/>
      <c r="Y327" s="1"/>
    </row>
    <row r="328" spans="1:25" ht="15" hidden="1" outlineLevel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61">
        <v>259</v>
      </c>
      <c r="N328" s="62">
        <f t="shared" si="39"/>
        <v>0</v>
      </c>
      <c r="O328" s="63">
        <f t="shared" si="40"/>
        <v>0</v>
      </c>
      <c r="P328" s="63">
        <f t="shared" si="36"/>
        <v>0</v>
      </c>
      <c r="Q328" s="63">
        <f t="shared" si="37"/>
        <v>837.81692129387955</v>
      </c>
      <c r="R328" s="63">
        <f t="shared" si="38"/>
        <v>-837.81692129387955</v>
      </c>
      <c r="S328" s="63">
        <f t="shared" si="41"/>
        <v>97076.061110531038</v>
      </c>
      <c r="T328" s="1"/>
      <c r="U328" s="1"/>
      <c r="V328" s="1"/>
      <c r="W328" s="1"/>
      <c r="X328" s="1"/>
      <c r="Y328" s="1"/>
    </row>
    <row r="329" spans="1:25" ht="15" hidden="1" outlineLevel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61">
        <v>260</v>
      </c>
      <c r="N329" s="62">
        <f t="shared" si="39"/>
        <v>0</v>
      </c>
      <c r="O329" s="63">
        <f t="shared" si="40"/>
        <v>0</v>
      </c>
      <c r="P329" s="63">
        <f t="shared" si="36"/>
        <v>0</v>
      </c>
      <c r="Q329" s="63">
        <f t="shared" si="37"/>
        <v>837.81692129387955</v>
      </c>
      <c r="R329" s="63">
        <f t="shared" si="38"/>
        <v>-837.81692129387955</v>
      </c>
      <c r="S329" s="63">
        <f t="shared" si="41"/>
        <v>97076.061110531038</v>
      </c>
      <c r="T329" s="1"/>
      <c r="U329" s="1"/>
      <c r="V329" s="1"/>
      <c r="W329" s="1"/>
      <c r="X329" s="1"/>
      <c r="Y329" s="1"/>
    </row>
    <row r="330" spans="1:25" ht="15" hidden="1" outlineLevel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61">
        <v>261</v>
      </c>
      <c r="N330" s="62">
        <f t="shared" si="39"/>
        <v>0</v>
      </c>
      <c r="O330" s="63">
        <f t="shared" si="40"/>
        <v>0</v>
      </c>
      <c r="P330" s="63">
        <f t="shared" si="36"/>
        <v>0</v>
      </c>
      <c r="Q330" s="63">
        <f t="shared" si="37"/>
        <v>837.81692129387955</v>
      </c>
      <c r="R330" s="63">
        <f t="shared" si="38"/>
        <v>-837.81692129387955</v>
      </c>
      <c r="S330" s="63">
        <f t="shared" si="41"/>
        <v>97076.061110531038</v>
      </c>
      <c r="T330" s="1"/>
      <c r="U330" s="1"/>
      <c r="V330" s="1"/>
      <c r="W330" s="1"/>
      <c r="X330" s="1"/>
      <c r="Y330" s="1"/>
    </row>
    <row r="331" spans="1:25" ht="15" hidden="1" outlineLevel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61">
        <v>262</v>
      </c>
      <c r="N331" s="62">
        <f t="shared" si="39"/>
        <v>0</v>
      </c>
      <c r="O331" s="63">
        <f t="shared" si="40"/>
        <v>0</v>
      </c>
      <c r="P331" s="63">
        <f t="shared" si="36"/>
        <v>0</v>
      </c>
      <c r="Q331" s="63">
        <f t="shared" si="37"/>
        <v>837.81692129387955</v>
      </c>
      <c r="R331" s="63">
        <f t="shared" si="38"/>
        <v>-837.81692129387955</v>
      </c>
      <c r="S331" s="63">
        <f t="shared" si="41"/>
        <v>97076.061110531038</v>
      </c>
      <c r="T331" s="1"/>
      <c r="U331" s="1"/>
      <c r="V331" s="1"/>
      <c r="W331" s="1"/>
      <c r="X331" s="1"/>
      <c r="Y331" s="1"/>
    </row>
    <row r="332" spans="1:25" ht="15" hidden="1" outlineLevel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61">
        <v>263</v>
      </c>
      <c r="N332" s="62">
        <f t="shared" si="39"/>
        <v>0</v>
      </c>
      <c r="O332" s="63">
        <f t="shared" si="40"/>
        <v>0</v>
      </c>
      <c r="P332" s="63">
        <f t="shared" si="36"/>
        <v>0</v>
      </c>
      <c r="Q332" s="63">
        <f t="shared" si="37"/>
        <v>837.81692129387955</v>
      </c>
      <c r="R332" s="63">
        <f t="shared" si="38"/>
        <v>-837.81692129387955</v>
      </c>
      <c r="S332" s="63">
        <f t="shared" si="41"/>
        <v>97076.061110531038</v>
      </c>
      <c r="T332" s="1"/>
      <c r="U332" s="1"/>
      <c r="V332" s="1"/>
      <c r="W332" s="1"/>
      <c r="X332" s="1"/>
      <c r="Y332" s="1"/>
    </row>
    <row r="333" spans="1:25" ht="15" hidden="1" outlineLevel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61">
        <v>264</v>
      </c>
      <c r="N333" s="62">
        <f t="shared" si="39"/>
        <v>0</v>
      </c>
      <c r="O333" s="63">
        <f t="shared" si="40"/>
        <v>0</v>
      </c>
      <c r="P333" s="63">
        <f t="shared" si="36"/>
        <v>0</v>
      </c>
      <c r="Q333" s="63">
        <f t="shared" si="37"/>
        <v>837.81692129387955</v>
      </c>
      <c r="R333" s="63">
        <f t="shared" si="38"/>
        <v>-837.81692129387955</v>
      </c>
      <c r="S333" s="63">
        <f t="shared" si="41"/>
        <v>97076.061110531038</v>
      </c>
      <c r="T333" s="1"/>
      <c r="U333" s="1"/>
      <c r="V333" s="1"/>
      <c r="W333" s="1"/>
      <c r="X333" s="1"/>
      <c r="Y333" s="1"/>
    </row>
    <row r="334" spans="1:25" ht="15" hidden="1" outlineLevel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61">
        <v>265</v>
      </c>
      <c r="N334" s="62">
        <f t="shared" si="39"/>
        <v>0</v>
      </c>
      <c r="O334" s="63">
        <f t="shared" si="40"/>
        <v>0</v>
      </c>
      <c r="P334" s="63">
        <f t="shared" si="36"/>
        <v>0</v>
      </c>
      <c r="Q334" s="63">
        <f t="shared" si="37"/>
        <v>837.81692129387955</v>
      </c>
      <c r="R334" s="63">
        <f t="shared" si="38"/>
        <v>-837.81692129387955</v>
      </c>
      <c r="S334" s="63">
        <f t="shared" si="41"/>
        <v>97076.061110531038</v>
      </c>
      <c r="T334" s="1"/>
      <c r="U334" s="1"/>
      <c r="V334" s="1"/>
      <c r="W334" s="1"/>
      <c r="X334" s="1"/>
      <c r="Y334" s="1"/>
    </row>
    <row r="335" spans="1:25" ht="15" hidden="1" outlineLevel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61">
        <v>266</v>
      </c>
      <c r="N335" s="62">
        <f t="shared" si="39"/>
        <v>0</v>
      </c>
      <c r="O335" s="63">
        <f t="shared" si="40"/>
        <v>0</v>
      </c>
      <c r="P335" s="63">
        <f t="shared" si="36"/>
        <v>0</v>
      </c>
      <c r="Q335" s="63">
        <f t="shared" si="37"/>
        <v>837.81692129387955</v>
      </c>
      <c r="R335" s="63">
        <f t="shared" si="38"/>
        <v>-837.81692129387955</v>
      </c>
      <c r="S335" s="63">
        <f t="shared" si="41"/>
        <v>97076.061110531038</v>
      </c>
      <c r="T335" s="1"/>
      <c r="U335" s="1"/>
      <c r="V335" s="1"/>
      <c r="W335" s="1"/>
      <c r="X335" s="1"/>
      <c r="Y335" s="1"/>
    </row>
    <row r="336" spans="1:25" ht="15" hidden="1" outlineLevel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61">
        <v>267</v>
      </c>
      <c r="N336" s="62">
        <f t="shared" si="39"/>
        <v>0</v>
      </c>
      <c r="O336" s="63">
        <f t="shared" si="40"/>
        <v>0</v>
      </c>
      <c r="P336" s="63">
        <f t="shared" si="36"/>
        <v>0</v>
      </c>
      <c r="Q336" s="63">
        <f t="shared" si="37"/>
        <v>837.81692129387955</v>
      </c>
      <c r="R336" s="63">
        <f t="shared" si="38"/>
        <v>-837.81692129387955</v>
      </c>
      <c r="S336" s="63">
        <f t="shared" si="41"/>
        <v>97076.061110531038</v>
      </c>
      <c r="T336" s="1"/>
      <c r="U336" s="1"/>
      <c r="V336" s="1"/>
      <c r="W336" s="1"/>
      <c r="X336" s="1"/>
      <c r="Y336" s="1"/>
    </row>
    <row r="337" spans="1:25" ht="15" hidden="1" outlineLevel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61">
        <v>268</v>
      </c>
      <c r="N337" s="62">
        <f t="shared" si="39"/>
        <v>0</v>
      </c>
      <c r="O337" s="63">
        <f t="shared" si="40"/>
        <v>0</v>
      </c>
      <c r="P337" s="63">
        <f t="shared" si="36"/>
        <v>0</v>
      </c>
      <c r="Q337" s="63">
        <f t="shared" si="37"/>
        <v>837.81692129387955</v>
      </c>
      <c r="R337" s="63">
        <f t="shared" si="38"/>
        <v>-837.81692129387955</v>
      </c>
      <c r="S337" s="63">
        <f t="shared" si="41"/>
        <v>97076.061110531038</v>
      </c>
      <c r="T337" s="1"/>
      <c r="U337" s="1"/>
      <c r="V337" s="1"/>
      <c r="W337" s="1"/>
      <c r="X337" s="1"/>
      <c r="Y337" s="1"/>
    </row>
    <row r="338" spans="1:25" ht="15" hidden="1" outlineLevel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61">
        <v>269</v>
      </c>
      <c r="N338" s="62">
        <f t="shared" si="39"/>
        <v>0</v>
      </c>
      <c r="O338" s="63">
        <f t="shared" si="40"/>
        <v>0</v>
      </c>
      <c r="P338" s="63">
        <f t="shared" si="36"/>
        <v>0</v>
      </c>
      <c r="Q338" s="63">
        <f t="shared" si="37"/>
        <v>837.81692129387955</v>
      </c>
      <c r="R338" s="63">
        <f t="shared" si="38"/>
        <v>-837.81692129387955</v>
      </c>
      <c r="S338" s="63">
        <f t="shared" si="41"/>
        <v>97076.061110531038</v>
      </c>
      <c r="T338" s="1"/>
      <c r="U338" s="1"/>
      <c r="V338" s="1"/>
      <c r="W338" s="1"/>
      <c r="X338" s="1"/>
      <c r="Y338" s="1"/>
    </row>
    <row r="339" spans="1:25" ht="15" hidden="1" outlineLevel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61">
        <v>270</v>
      </c>
      <c r="N339" s="62">
        <f t="shared" si="39"/>
        <v>0</v>
      </c>
      <c r="O339" s="63">
        <f t="shared" si="40"/>
        <v>0</v>
      </c>
      <c r="P339" s="63">
        <f t="shared" si="36"/>
        <v>0</v>
      </c>
      <c r="Q339" s="63">
        <f t="shared" si="37"/>
        <v>837.81692129387955</v>
      </c>
      <c r="R339" s="63">
        <f t="shared" si="38"/>
        <v>-837.81692129387955</v>
      </c>
      <c r="S339" s="63">
        <f t="shared" si="41"/>
        <v>97076.061110531038</v>
      </c>
      <c r="T339" s="1"/>
      <c r="U339" s="1"/>
      <c r="V339" s="1"/>
      <c r="W339" s="1"/>
      <c r="X339" s="1"/>
      <c r="Y339" s="1"/>
    </row>
    <row r="340" spans="1:25" ht="15" hidden="1" outlineLevel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61">
        <v>271</v>
      </c>
      <c r="N340" s="62">
        <f t="shared" si="39"/>
        <v>0</v>
      </c>
      <c r="O340" s="63">
        <f t="shared" si="40"/>
        <v>0</v>
      </c>
      <c r="P340" s="63">
        <f t="shared" si="36"/>
        <v>0</v>
      </c>
      <c r="Q340" s="63">
        <f t="shared" si="37"/>
        <v>837.81692129387955</v>
      </c>
      <c r="R340" s="63">
        <f t="shared" si="38"/>
        <v>-837.81692129387955</v>
      </c>
      <c r="S340" s="63">
        <f t="shared" si="41"/>
        <v>97076.061110531038</v>
      </c>
      <c r="T340" s="1"/>
      <c r="U340" s="1"/>
      <c r="V340" s="1"/>
      <c r="W340" s="1"/>
      <c r="X340" s="1"/>
      <c r="Y340" s="1"/>
    </row>
    <row r="341" spans="1:25" ht="15" hidden="1" outlineLevel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61">
        <v>272</v>
      </c>
      <c r="N341" s="62">
        <f t="shared" si="39"/>
        <v>0</v>
      </c>
      <c r="O341" s="63">
        <f t="shared" si="40"/>
        <v>0</v>
      </c>
      <c r="P341" s="63">
        <f t="shared" si="36"/>
        <v>0</v>
      </c>
      <c r="Q341" s="63">
        <f t="shared" si="37"/>
        <v>837.81692129387955</v>
      </c>
      <c r="R341" s="63">
        <f t="shared" si="38"/>
        <v>-837.81692129387955</v>
      </c>
      <c r="S341" s="63">
        <f t="shared" si="41"/>
        <v>97076.061110531038</v>
      </c>
      <c r="T341" s="1"/>
      <c r="U341" s="1"/>
      <c r="V341" s="1"/>
      <c r="W341" s="1"/>
      <c r="X341" s="1"/>
      <c r="Y341" s="1"/>
    </row>
    <row r="342" spans="1:25" ht="15" hidden="1" outlineLevel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61">
        <v>273</v>
      </c>
      <c r="N342" s="62">
        <f t="shared" si="39"/>
        <v>0</v>
      </c>
      <c r="O342" s="63">
        <f t="shared" si="40"/>
        <v>0</v>
      </c>
      <c r="P342" s="63">
        <f t="shared" si="36"/>
        <v>0</v>
      </c>
      <c r="Q342" s="63">
        <f t="shared" si="37"/>
        <v>837.81692129387955</v>
      </c>
      <c r="R342" s="63">
        <f t="shared" si="38"/>
        <v>-837.81692129387955</v>
      </c>
      <c r="S342" s="63">
        <f t="shared" si="41"/>
        <v>97076.061110531038</v>
      </c>
      <c r="T342" s="1"/>
      <c r="U342" s="1"/>
      <c r="V342" s="1"/>
      <c r="W342" s="1"/>
      <c r="X342" s="1"/>
      <c r="Y342" s="1"/>
    </row>
    <row r="343" spans="1:25" ht="15" hidden="1" outlineLevel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61">
        <v>274</v>
      </c>
      <c r="N343" s="62">
        <f t="shared" si="39"/>
        <v>0</v>
      </c>
      <c r="O343" s="63">
        <f t="shared" si="40"/>
        <v>0</v>
      </c>
      <c r="P343" s="63">
        <f t="shared" si="36"/>
        <v>0</v>
      </c>
      <c r="Q343" s="63">
        <f t="shared" si="37"/>
        <v>837.81692129387955</v>
      </c>
      <c r="R343" s="63">
        <f t="shared" si="38"/>
        <v>-837.81692129387955</v>
      </c>
      <c r="S343" s="63">
        <f t="shared" si="41"/>
        <v>97076.061110531038</v>
      </c>
      <c r="T343" s="1"/>
      <c r="U343" s="1"/>
      <c r="V343" s="1"/>
      <c r="W343" s="1"/>
      <c r="X343" s="1"/>
      <c r="Y343" s="1"/>
    </row>
    <row r="344" spans="1:25" ht="15" hidden="1" outlineLevel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61">
        <v>275</v>
      </c>
      <c r="N344" s="62">
        <f t="shared" si="39"/>
        <v>0</v>
      </c>
      <c r="O344" s="63">
        <f t="shared" si="40"/>
        <v>0</v>
      </c>
      <c r="P344" s="63">
        <f t="shared" si="36"/>
        <v>0</v>
      </c>
      <c r="Q344" s="63">
        <f t="shared" si="37"/>
        <v>837.81692129387955</v>
      </c>
      <c r="R344" s="63">
        <f t="shared" si="38"/>
        <v>-837.81692129387955</v>
      </c>
      <c r="S344" s="63">
        <f t="shared" si="41"/>
        <v>97076.061110531038</v>
      </c>
      <c r="T344" s="1"/>
      <c r="U344" s="1"/>
      <c r="V344" s="1"/>
      <c r="W344" s="1"/>
      <c r="X344" s="1"/>
      <c r="Y344" s="1"/>
    </row>
    <row r="345" spans="1:25" ht="15" hidden="1" outlineLevel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61">
        <v>276</v>
      </c>
      <c r="N345" s="62">
        <f t="shared" si="39"/>
        <v>0</v>
      </c>
      <c r="O345" s="63">
        <f t="shared" si="40"/>
        <v>0</v>
      </c>
      <c r="P345" s="63">
        <f t="shared" si="36"/>
        <v>0</v>
      </c>
      <c r="Q345" s="63">
        <f t="shared" si="37"/>
        <v>837.81692129387955</v>
      </c>
      <c r="R345" s="63">
        <f t="shared" si="38"/>
        <v>-837.81692129387955</v>
      </c>
      <c r="S345" s="63">
        <f t="shared" si="41"/>
        <v>97076.061110531038</v>
      </c>
      <c r="T345" s="1"/>
      <c r="U345" s="1"/>
      <c r="V345" s="1"/>
      <c r="W345" s="1"/>
      <c r="X345" s="1"/>
      <c r="Y345" s="1"/>
    </row>
    <row r="346" spans="1:25" ht="15" hidden="1" outlineLevel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61">
        <v>277</v>
      </c>
      <c r="N346" s="62">
        <f t="shared" si="39"/>
        <v>0</v>
      </c>
      <c r="O346" s="63">
        <f t="shared" si="40"/>
        <v>0</v>
      </c>
      <c r="P346" s="63">
        <f t="shared" si="36"/>
        <v>0</v>
      </c>
      <c r="Q346" s="63">
        <f t="shared" si="37"/>
        <v>837.81692129387955</v>
      </c>
      <c r="R346" s="63">
        <f t="shared" si="38"/>
        <v>-837.81692129387955</v>
      </c>
      <c r="S346" s="63">
        <f t="shared" si="41"/>
        <v>97076.061110531038</v>
      </c>
      <c r="T346" s="1"/>
      <c r="U346" s="1"/>
      <c r="V346" s="1"/>
      <c r="W346" s="1"/>
      <c r="X346" s="1"/>
      <c r="Y346" s="1"/>
    </row>
    <row r="347" spans="1:25" ht="15" hidden="1" outlineLevel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61">
        <v>278</v>
      </c>
      <c r="N347" s="62">
        <f t="shared" si="39"/>
        <v>0</v>
      </c>
      <c r="O347" s="63">
        <f t="shared" si="40"/>
        <v>0</v>
      </c>
      <c r="P347" s="63">
        <f t="shared" si="36"/>
        <v>0</v>
      </c>
      <c r="Q347" s="63">
        <f t="shared" si="37"/>
        <v>837.81692129387955</v>
      </c>
      <c r="R347" s="63">
        <f t="shared" si="38"/>
        <v>-837.81692129387955</v>
      </c>
      <c r="S347" s="63">
        <f t="shared" si="41"/>
        <v>97076.061110531038</v>
      </c>
      <c r="T347" s="1"/>
      <c r="U347" s="1"/>
      <c r="V347" s="1"/>
      <c r="W347" s="1"/>
      <c r="X347" s="1"/>
      <c r="Y347" s="1"/>
    </row>
    <row r="348" spans="1:25" ht="15" hidden="1" outlineLevel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61">
        <v>279</v>
      </c>
      <c r="N348" s="62">
        <f t="shared" si="39"/>
        <v>0</v>
      </c>
      <c r="O348" s="63">
        <f t="shared" si="40"/>
        <v>0</v>
      </c>
      <c r="P348" s="63">
        <f t="shared" si="36"/>
        <v>0</v>
      </c>
      <c r="Q348" s="63">
        <f t="shared" si="37"/>
        <v>837.81692129387955</v>
      </c>
      <c r="R348" s="63">
        <f t="shared" si="38"/>
        <v>-837.81692129387955</v>
      </c>
      <c r="S348" s="63">
        <f t="shared" si="41"/>
        <v>97076.061110531038</v>
      </c>
      <c r="T348" s="1"/>
      <c r="U348" s="1"/>
      <c r="V348" s="1"/>
      <c r="W348" s="1"/>
      <c r="X348" s="1"/>
      <c r="Y348" s="1"/>
    </row>
    <row r="349" spans="1:25" ht="15" hidden="1" outlineLevel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61">
        <v>280</v>
      </c>
      <c r="N349" s="62">
        <f t="shared" si="39"/>
        <v>0</v>
      </c>
      <c r="O349" s="63">
        <f t="shared" si="40"/>
        <v>0</v>
      </c>
      <c r="P349" s="63">
        <f t="shared" si="36"/>
        <v>0</v>
      </c>
      <c r="Q349" s="63">
        <f t="shared" si="37"/>
        <v>837.81692129387955</v>
      </c>
      <c r="R349" s="63">
        <f t="shared" si="38"/>
        <v>-837.81692129387955</v>
      </c>
      <c r="S349" s="63">
        <f t="shared" si="41"/>
        <v>97076.061110531038</v>
      </c>
      <c r="T349" s="1"/>
      <c r="U349" s="1"/>
      <c r="V349" s="1"/>
      <c r="W349" s="1"/>
      <c r="X349" s="1"/>
      <c r="Y349" s="1"/>
    </row>
    <row r="350" spans="1:25" ht="15" hidden="1" outlineLevel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61">
        <v>281</v>
      </c>
      <c r="N350" s="62">
        <f t="shared" si="39"/>
        <v>0</v>
      </c>
      <c r="O350" s="63">
        <f t="shared" si="40"/>
        <v>0</v>
      </c>
      <c r="P350" s="63">
        <f t="shared" si="36"/>
        <v>0</v>
      </c>
      <c r="Q350" s="63">
        <f t="shared" si="37"/>
        <v>837.81692129387955</v>
      </c>
      <c r="R350" s="63">
        <f t="shared" si="38"/>
        <v>-837.81692129387955</v>
      </c>
      <c r="S350" s="63">
        <f t="shared" si="41"/>
        <v>97076.061110531038</v>
      </c>
      <c r="T350" s="1"/>
      <c r="U350" s="1"/>
      <c r="V350" s="1"/>
      <c r="W350" s="1"/>
      <c r="X350" s="1"/>
      <c r="Y350" s="1"/>
    </row>
    <row r="351" spans="1:25" ht="15" hidden="1" outlineLevel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61">
        <v>282</v>
      </c>
      <c r="N351" s="62">
        <f t="shared" si="39"/>
        <v>0</v>
      </c>
      <c r="O351" s="63">
        <f t="shared" si="40"/>
        <v>0</v>
      </c>
      <c r="P351" s="63">
        <f t="shared" si="36"/>
        <v>0</v>
      </c>
      <c r="Q351" s="63">
        <f t="shared" si="37"/>
        <v>837.81692129387955</v>
      </c>
      <c r="R351" s="63">
        <f t="shared" si="38"/>
        <v>-837.81692129387955</v>
      </c>
      <c r="S351" s="63">
        <f t="shared" si="41"/>
        <v>97076.061110531038</v>
      </c>
      <c r="T351" s="1"/>
      <c r="U351" s="1"/>
      <c r="V351" s="1"/>
      <c r="W351" s="1"/>
      <c r="X351" s="1"/>
      <c r="Y351" s="1"/>
    </row>
    <row r="352" spans="1:25" ht="15" hidden="1" outlineLevel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61">
        <v>283</v>
      </c>
      <c r="N352" s="62">
        <f t="shared" si="39"/>
        <v>0</v>
      </c>
      <c r="O352" s="63">
        <f t="shared" si="40"/>
        <v>0</v>
      </c>
      <c r="P352" s="63">
        <f t="shared" si="36"/>
        <v>0</v>
      </c>
      <c r="Q352" s="63">
        <f t="shared" si="37"/>
        <v>837.81692129387955</v>
      </c>
      <c r="R352" s="63">
        <f t="shared" si="38"/>
        <v>-837.81692129387955</v>
      </c>
      <c r="S352" s="63">
        <f t="shared" si="41"/>
        <v>97076.061110531038</v>
      </c>
      <c r="T352" s="1"/>
      <c r="U352" s="1"/>
      <c r="V352" s="1"/>
      <c r="W352" s="1"/>
      <c r="X352" s="1"/>
      <c r="Y352" s="1"/>
    </row>
    <row r="353" spans="1:25" ht="15" hidden="1" outlineLevel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61">
        <v>284</v>
      </c>
      <c r="N353" s="62">
        <f t="shared" si="39"/>
        <v>0</v>
      </c>
      <c r="O353" s="63">
        <f t="shared" si="40"/>
        <v>0</v>
      </c>
      <c r="P353" s="63">
        <f t="shared" si="36"/>
        <v>0</v>
      </c>
      <c r="Q353" s="63">
        <f t="shared" si="37"/>
        <v>837.81692129387955</v>
      </c>
      <c r="R353" s="63">
        <f t="shared" si="38"/>
        <v>-837.81692129387955</v>
      </c>
      <c r="S353" s="63">
        <f t="shared" si="41"/>
        <v>97076.061110531038</v>
      </c>
      <c r="T353" s="1"/>
      <c r="U353" s="1"/>
      <c r="V353" s="1"/>
      <c r="W353" s="1"/>
      <c r="X353" s="1"/>
      <c r="Y353" s="1"/>
    </row>
    <row r="354" spans="1:25" ht="15" hidden="1" outlineLevel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61">
        <v>285</v>
      </c>
      <c r="N354" s="62">
        <f t="shared" si="39"/>
        <v>0</v>
      </c>
      <c r="O354" s="63">
        <f t="shared" si="40"/>
        <v>0</v>
      </c>
      <c r="P354" s="63">
        <f t="shared" si="36"/>
        <v>0</v>
      </c>
      <c r="Q354" s="63">
        <f t="shared" si="37"/>
        <v>837.81692129387955</v>
      </c>
      <c r="R354" s="63">
        <f t="shared" si="38"/>
        <v>-837.81692129387955</v>
      </c>
      <c r="S354" s="63">
        <f t="shared" si="41"/>
        <v>97076.061110531038</v>
      </c>
      <c r="T354" s="1"/>
      <c r="U354" s="1"/>
      <c r="V354" s="1"/>
      <c r="W354" s="1"/>
      <c r="X354" s="1"/>
      <c r="Y354" s="1"/>
    </row>
    <row r="355" spans="1:25" ht="15" hidden="1" outlineLevel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61">
        <v>286</v>
      </c>
      <c r="N355" s="62">
        <f t="shared" si="39"/>
        <v>0</v>
      </c>
      <c r="O355" s="63">
        <f t="shared" si="40"/>
        <v>0</v>
      </c>
      <c r="P355" s="63">
        <f t="shared" si="36"/>
        <v>0</v>
      </c>
      <c r="Q355" s="63">
        <f t="shared" si="37"/>
        <v>837.81692129387955</v>
      </c>
      <c r="R355" s="63">
        <f t="shared" si="38"/>
        <v>-837.81692129387955</v>
      </c>
      <c r="S355" s="63">
        <f t="shared" si="41"/>
        <v>97076.061110531038</v>
      </c>
      <c r="T355" s="1"/>
      <c r="U355" s="1"/>
      <c r="V355" s="1"/>
      <c r="W355" s="1"/>
      <c r="X355" s="1"/>
      <c r="Y355" s="1"/>
    </row>
    <row r="356" spans="1:25" ht="15" hidden="1" outlineLevel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61">
        <v>287</v>
      </c>
      <c r="N356" s="62">
        <f t="shared" si="39"/>
        <v>0</v>
      </c>
      <c r="O356" s="63">
        <f t="shared" si="40"/>
        <v>0</v>
      </c>
      <c r="P356" s="63">
        <f t="shared" si="36"/>
        <v>0</v>
      </c>
      <c r="Q356" s="63">
        <f t="shared" si="37"/>
        <v>837.81692129387955</v>
      </c>
      <c r="R356" s="63">
        <f t="shared" si="38"/>
        <v>-837.81692129387955</v>
      </c>
      <c r="S356" s="63">
        <f t="shared" si="41"/>
        <v>97076.061110531038</v>
      </c>
      <c r="T356" s="1"/>
      <c r="U356" s="1"/>
      <c r="V356" s="1"/>
      <c r="W356" s="1"/>
      <c r="X356" s="1"/>
      <c r="Y356" s="1"/>
    </row>
    <row r="357" spans="1:25" ht="15" hidden="1" outlineLevel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61">
        <v>288</v>
      </c>
      <c r="N357" s="62">
        <f t="shared" si="39"/>
        <v>0</v>
      </c>
      <c r="O357" s="63">
        <f t="shared" si="40"/>
        <v>0</v>
      </c>
      <c r="P357" s="63">
        <f t="shared" si="36"/>
        <v>0</v>
      </c>
      <c r="Q357" s="63">
        <f t="shared" si="37"/>
        <v>837.81692129387955</v>
      </c>
      <c r="R357" s="63">
        <f t="shared" si="38"/>
        <v>-837.81692129387955</v>
      </c>
      <c r="S357" s="63">
        <f t="shared" si="41"/>
        <v>97076.061110531038</v>
      </c>
      <c r="T357" s="1"/>
      <c r="U357" s="1"/>
      <c r="V357" s="1"/>
      <c r="W357" s="1"/>
      <c r="X357" s="1"/>
      <c r="Y357" s="1"/>
    </row>
    <row r="358" spans="1:25" ht="15" hidden="1" outlineLevel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61">
        <v>289</v>
      </c>
      <c r="N358" s="62">
        <f t="shared" si="39"/>
        <v>0</v>
      </c>
      <c r="O358" s="63">
        <f t="shared" si="40"/>
        <v>0</v>
      </c>
      <c r="P358" s="63">
        <f t="shared" si="36"/>
        <v>0</v>
      </c>
      <c r="Q358" s="63">
        <f t="shared" si="37"/>
        <v>837.81692129387955</v>
      </c>
      <c r="R358" s="63">
        <f t="shared" si="38"/>
        <v>-837.81692129387955</v>
      </c>
      <c r="S358" s="63">
        <f t="shared" si="41"/>
        <v>97076.061110531038</v>
      </c>
      <c r="T358" s="1"/>
      <c r="U358" s="1"/>
      <c r="V358" s="1"/>
      <c r="W358" s="1"/>
      <c r="X358" s="1"/>
      <c r="Y358" s="1"/>
    </row>
    <row r="359" spans="1:25" ht="15" hidden="1" outlineLevel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61">
        <v>290</v>
      </c>
      <c r="N359" s="62">
        <f t="shared" si="39"/>
        <v>0</v>
      </c>
      <c r="O359" s="63">
        <f t="shared" si="40"/>
        <v>0</v>
      </c>
      <c r="P359" s="63">
        <f t="shared" si="36"/>
        <v>0</v>
      </c>
      <c r="Q359" s="63">
        <f t="shared" si="37"/>
        <v>837.81692129387955</v>
      </c>
      <c r="R359" s="63">
        <f t="shared" si="38"/>
        <v>-837.81692129387955</v>
      </c>
      <c r="S359" s="63">
        <f t="shared" si="41"/>
        <v>97076.061110531038</v>
      </c>
      <c r="T359" s="1"/>
      <c r="U359" s="1"/>
      <c r="V359" s="1"/>
      <c r="W359" s="1"/>
      <c r="X359" s="1"/>
      <c r="Y359" s="1"/>
    </row>
    <row r="360" spans="1:25" ht="15" hidden="1" outlineLevel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61">
        <v>291</v>
      </c>
      <c r="N360" s="62">
        <f t="shared" si="39"/>
        <v>0</v>
      </c>
      <c r="O360" s="63">
        <f t="shared" si="40"/>
        <v>0</v>
      </c>
      <c r="P360" s="63">
        <f t="shared" si="36"/>
        <v>0</v>
      </c>
      <c r="Q360" s="63">
        <f t="shared" si="37"/>
        <v>837.81692129387955</v>
      </c>
      <c r="R360" s="63">
        <f t="shared" si="38"/>
        <v>-837.81692129387955</v>
      </c>
      <c r="S360" s="63">
        <f t="shared" si="41"/>
        <v>97076.061110531038</v>
      </c>
      <c r="T360" s="1"/>
      <c r="U360" s="1"/>
      <c r="V360" s="1"/>
      <c r="W360" s="1"/>
      <c r="X360" s="1"/>
      <c r="Y360" s="1"/>
    </row>
    <row r="361" spans="1:25" ht="15" hidden="1" outlineLevel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61">
        <v>292</v>
      </c>
      <c r="N361" s="62">
        <f t="shared" si="39"/>
        <v>0</v>
      </c>
      <c r="O361" s="63">
        <f t="shared" si="40"/>
        <v>0</v>
      </c>
      <c r="P361" s="63">
        <f t="shared" si="36"/>
        <v>0</v>
      </c>
      <c r="Q361" s="63">
        <f t="shared" si="37"/>
        <v>837.81692129387955</v>
      </c>
      <c r="R361" s="63">
        <f t="shared" si="38"/>
        <v>-837.81692129387955</v>
      </c>
      <c r="S361" s="63">
        <f t="shared" si="41"/>
        <v>97076.061110531038</v>
      </c>
      <c r="T361" s="1"/>
      <c r="U361" s="1"/>
      <c r="V361" s="1"/>
      <c r="W361" s="1"/>
      <c r="X361" s="1"/>
      <c r="Y361" s="1"/>
    </row>
    <row r="362" spans="1:25" ht="15" hidden="1" outlineLevel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61">
        <v>293</v>
      </c>
      <c r="N362" s="62">
        <f t="shared" si="39"/>
        <v>0</v>
      </c>
      <c r="O362" s="63">
        <f t="shared" si="40"/>
        <v>0</v>
      </c>
      <c r="P362" s="63">
        <f t="shared" si="36"/>
        <v>0</v>
      </c>
      <c r="Q362" s="63">
        <f t="shared" si="37"/>
        <v>837.81692129387955</v>
      </c>
      <c r="R362" s="63">
        <f t="shared" si="38"/>
        <v>-837.81692129387955</v>
      </c>
      <c r="S362" s="63">
        <f t="shared" si="41"/>
        <v>97076.061110531038</v>
      </c>
      <c r="T362" s="1"/>
      <c r="U362" s="1"/>
      <c r="V362" s="1"/>
      <c r="W362" s="1"/>
      <c r="X362" s="1"/>
      <c r="Y362" s="1"/>
    </row>
    <row r="363" spans="1:25" ht="15" hidden="1" outlineLevel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61">
        <v>294</v>
      </c>
      <c r="N363" s="62">
        <f t="shared" si="39"/>
        <v>0</v>
      </c>
      <c r="O363" s="63">
        <f t="shared" si="40"/>
        <v>0</v>
      </c>
      <c r="P363" s="63">
        <f t="shared" si="36"/>
        <v>0</v>
      </c>
      <c r="Q363" s="63">
        <f t="shared" si="37"/>
        <v>837.81692129387955</v>
      </c>
      <c r="R363" s="63">
        <f t="shared" si="38"/>
        <v>-837.81692129387955</v>
      </c>
      <c r="S363" s="63">
        <f t="shared" si="41"/>
        <v>97076.061110531038</v>
      </c>
      <c r="T363" s="1"/>
      <c r="U363" s="1"/>
      <c r="V363" s="1"/>
      <c r="W363" s="1"/>
      <c r="X363" s="1"/>
      <c r="Y363" s="1"/>
    </row>
    <row r="364" spans="1:25" ht="15" hidden="1" outlineLevel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61">
        <v>295</v>
      </c>
      <c r="N364" s="62">
        <f t="shared" si="39"/>
        <v>0</v>
      </c>
      <c r="O364" s="63">
        <f t="shared" si="40"/>
        <v>0</v>
      </c>
      <c r="P364" s="63">
        <f t="shared" si="36"/>
        <v>0</v>
      </c>
      <c r="Q364" s="63">
        <f t="shared" si="37"/>
        <v>837.81692129387955</v>
      </c>
      <c r="R364" s="63">
        <f t="shared" si="38"/>
        <v>-837.81692129387955</v>
      </c>
      <c r="S364" s="63">
        <f t="shared" si="41"/>
        <v>97076.061110531038</v>
      </c>
      <c r="T364" s="1"/>
      <c r="U364" s="1"/>
      <c r="V364" s="1"/>
      <c r="W364" s="1"/>
      <c r="X364" s="1"/>
      <c r="Y364" s="1"/>
    </row>
    <row r="365" spans="1:25" ht="15" hidden="1" outlineLevel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61">
        <v>296</v>
      </c>
      <c r="N365" s="62">
        <f t="shared" si="39"/>
        <v>0</v>
      </c>
      <c r="O365" s="63">
        <f t="shared" si="40"/>
        <v>0</v>
      </c>
      <c r="P365" s="63">
        <f t="shared" si="36"/>
        <v>0</v>
      </c>
      <c r="Q365" s="63">
        <f t="shared" si="37"/>
        <v>837.81692129387955</v>
      </c>
      <c r="R365" s="63">
        <f t="shared" si="38"/>
        <v>-837.81692129387955</v>
      </c>
      <c r="S365" s="63">
        <f t="shared" si="41"/>
        <v>97076.061110531038</v>
      </c>
      <c r="T365" s="1"/>
      <c r="U365" s="1"/>
      <c r="V365" s="1"/>
      <c r="W365" s="1"/>
      <c r="X365" s="1"/>
      <c r="Y365" s="1"/>
    </row>
    <row r="366" spans="1:25" ht="15" hidden="1" outlineLevel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61">
        <v>297</v>
      </c>
      <c r="N366" s="62">
        <f t="shared" si="39"/>
        <v>0</v>
      </c>
      <c r="O366" s="63">
        <f t="shared" si="40"/>
        <v>0</v>
      </c>
      <c r="P366" s="63">
        <f t="shared" si="36"/>
        <v>0</v>
      </c>
      <c r="Q366" s="63">
        <f t="shared" si="37"/>
        <v>837.81692129387955</v>
      </c>
      <c r="R366" s="63">
        <f t="shared" si="38"/>
        <v>-837.81692129387955</v>
      </c>
      <c r="S366" s="63">
        <f t="shared" si="41"/>
        <v>97076.061110531038</v>
      </c>
      <c r="T366" s="1"/>
      <c r="U366" s="1"/>
      <c r="V366" s="1"/>
      <c r="W366" s="1"/>
      <c r="X366" s="1"/>
      <c r="Y366" s="1"/>
    </row>
    <row r="367" spans="1:25" ht="15" hidden="1" outlineLevel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61">
        <v>298</v>
      </c>
      <c r="N367" s="62">
        <f t="shared" si="39"/>
        <v>0</v>
      </c>
      <c r="O367" s="63">
        <f t="shared" si="40"/>
        <v>0</v>
      </c>
      <c r="P367" s="63">
        <f t="shared" si="36"/>
        <v>0</v>
      </c>
      <c r="Q367" s="63">
        <f t="shared" si="37"/>
        <v>837.81692129387955</v>
      </c>
      <c r="R367" s="63">
        <f t="shared" si="38"/>
        <v>-837.81692129387955</v>
      </c>
      <c r="S367" s="63">
        <f t="shared" si="41"/>
        <v>97076.061110531038</v>
      </c>
      <c r="T367" s="1"/>
      <c r="U367" s="1"/>
      <c r="V367" s="1"/>
      <c r="W367" s="1"/>
      <c r="X367" s="1"/>
      <c r="Y367" s="1"/>
    </row>
    <row r="368" spans="1:25" ht="15" hidden="1" outlineLevel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61">
        <v>299</v>
      </c>
      <c r="N368" s="62">
        <f t="shared" si="39"/>
        <v>0</v>
      </c>
      <c r="O368" s="63">
        <f t="shared" si="40"/>
        <v>0</v>
      </c>
      <c r="P368" s="63">
        <f t="shared" si="36"/>
        <v>0</v>
      </c>
      <c r="Q368" s="63">
        <f t="shared" si="37"/>
        <v>837.81692129387955</v>
      </c>
      <c r="R368" s="63">
        <f t="shared" si="38"/>
        <v>-837.81692129387955</v>
      </c>
      <c r="S368" s="63">
        <f t="shared" si="41"/>
        <v>97076.061110531038</v>
      </c>
      <c r="T368" s="1"/>
      <c r="U368" s="1"/>
      <c r="V368" s="1"/>
      <c r="W368" s="1"/>
      <c r="X368" s="1"/>
      <c r="Y368" s="1"/>
    </row>
    <row r="369" spans="1:25" ht="15" hidden="1" outlineLevel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61">
        <v>300</v>
      </c>
      <c r="N369" s="62">
        <f t="shared" si="39"/>
        <v>0</v>
      </c>
      <c r="O369" s="63">
        <f t="shared" si="40"/>
        <v>0</v>
      </c>
      <c r="P369" s="63">
        <f t="shared" si="36"/>
        <v>0</v>
      </c>
      <c r="Q369" s="63">
        <f t="shared" si="37"/>
        <v>837.81692129387955</v>
      </c>
      <c r="R369" s="63">
        <f t="shared" si="38"/>
        <v>-837.81692129387955</v>
      </c>
      <c r="S369" s="63">
        <f t="shared" si="41"/>
        <v>97076.061110531038</v>
      </c>
      <c r="T369" s="1"/>
      <c r="U369" s="1"/>
      <c r="V369" s="1"/>
      <c r="W369" s="1"/>
      <c r="X369" s="1"/>
      <c r="Y369" s="1"/>
    </row>
    <row r="370" spans="1:25" ht="15" hidden="1" outlineLevel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61">
        <v>301</v>
      </c>
      <c r="N370" s="62">
        <f t="shared" si="39"/>
        <v>0</v>
      </c>
      <c r="O370" s="63">
        <f t="shared" si="40"/>
        <v>0</v>
      </c>
      <c r="P370" s="63">
        <f t="shared" si="36"/>
        <v>0</v>
      </c>
      <c r="Q370" s="63">
        <f t="shared" si="37"/>
        <v>837.81692129387955</v>
      </c>
      <c r="R370" s="63">
        <f t="shared" si="38"/>
        <v>-837.81692129387955</v>
      </c>
      <c r="S370" s="63">
        <f t="shared" si="41"/>
        <v>97076.061110531038</v>
      </c>
      <c r="T370" s="1"/>
      <c r="U370" s="1"/>
      <c r="V370" s="1"/>
      <c r="W370" s="1"/>
      <c r="X370" s="1"/>
      <c r="Y370" s="1"/>
    </row>
    <row r="371" spans="1:25" ht="15" hidden="1" outlineLevel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61">
        <v>302</v>
      </c>
      <c r="N371" s="62">
        <f t="shared" si="39"/>
        <v>0</v>
      </c>
      <c r="O371" s="63">
        <f t="shared" si="40"/>
        <v>0</v>
      </c>
      <c r="P371" s="63">
        <f t="shared" si="36"/>
        <v>0</v>
      </c>
      <c r="Q371" s="63">
        <f t="shared" si="37"/>
        <v>837.81692129387955</v>
      </c>
      <c r="R371" s="63">
        <f t="shared" si="38"/>
        <v>-837.81692129387955</v>
      </c>
      <c r="S371" s="63">
        <f t="shared" si="41"/>
        <v>97076.061110531038</v>
      </c>
      <c r="T371" s="1"/>
      <c r="U371" s="1"/>
      <c r="V371" s="1"/>
      <c r="W371" s="1"/>
      <c r="X371" s="1"/>
      <c r="Y371" s="1"/>
    </row>
    <row r="372" spans="1:25" ht="15" hidden="1" outlineLevel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61">
        <v>303</v>
      </c>
      <c r="N372" s="62">
        <f t="shared" si="39"/>
        <v>0</v>
      </c>
      <c r="O372" s="63">
        <f t="shared" si="40"/>
        <v>0</v>
      </c>
      <c r="P372" s="63">
        <f t="shared" si="36"/>
        <v>0</v>
      </c>
      <c r="Q372" s="63">
        <f t="shared" si="37"/>
        <v>837.81692129387955</v>
      </c>
      <c r="R372" s="63">
        <f t="shared" si="38"/>
        <v>-837.81692129387955</v>
      </c>
      <c r="S372" s="63">
        <f t="shared" si="41"/>
        <v>97076.061110531038</v>
      </c>
      <c r="T372" s="1"/>
      <c r="U372" s="1"/>
      <c r="V372" s="1"/>
      <c r="W372" s="1"/>
      <c r="X372" s="1"/>
      <c r="Y372" s="1"/>
    </row>
    <row r="373" spans="1:25" ht="15" hidden="1" outlineLevel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61">
        <v>304</v>
      </c>
      <c r="N373" s="62">
        <f t="shared" si="39"/>
        <v>0</v>
      </c>
      <c r="O373" s="63">
        <f t="shared" si="40"/>
        <v>0</v>
      </c>
      <c r="P373" s="63">
        <f t="shared" si="36"/>
        <v>0</v>
      </c>
      <c r="Q373" s="63">
        <f t="shared" si="37"/>
        <v>837.81692129387955</v>
      </c>
      <c r="R373" s="63">
        <f t="shared" si="38"/>
        <v>-837.81692129387955</v>
      </c>
      <c r="S373" s="63">
        <f t="shared" si="41"/>
        <v>97076.061110531038</v>
      </c>
      <c r="T373" s="1"/>
      <c r="U373" s="1"/>
      <c r="V373" s="1"/>
      <c r="W373" s="1"/>
      <c r="X373" s="1"/>
      <c r="Y373" s="1"/>
    </row>
    <row r="374" spans="1:25" ht="15" hidden="1" outlineLevel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61">
        <v>305</v>
      </c>
      <c r="N374" s="62">
        <f t="shared" si="39"/>
        <v>0</v>
      </c>
      <c r="O374" s="63">
        <f t="shared" si="40"/>
        <v>0</v>
      </c>
      <c r="P374" s="63">
        <f t="shared" si="36"/>
        <v>0</v>
      </c>
      <c r="Q374" s="63">
        <f t="shared" si="37"/>
        <v>837.81692129387955</v>
      </c>
      <c r="R374" s="63">
        <f t="shared" si="38"/>
        <v>-837.81692129387955</v>
      </c>
      <c r="S374" s="63">
        <f t="shared" si="41"/>
        <v>97076.061110531038</v>
      </c>
      <c r="T374" s="1"/>
      <c r="U374" s="1"/>
      <c r="V374" s="1"/>
      <c r="W374" s="1"/>
      <c r="X374" s="1"/>
      <c r="Y374" s="1"/>
    </row>
    <row r="375" spans="1:25" ht="15" hidden="1" outlineLevel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61">
        <v>306</v>
      </c>
      <c r="N375" s="62">
        <f t="shared" si="39"/>
        <v>0</v>
      </c>
      <c r="O375" s="63">
        <f t="shared" si="40"/>
        <v>0</v>
      </c>
      <c r="P375" s="63">
        <f t="shared" si="36"/>
        <v>0</v>
      </c>
      <c r="Q375" s="63">
        <f t="shared" si="37"/>
        <v>837.81692129387955</v>
      </c>
      <c r="R375" s="63">
        <f t="shared" si="38"/>
        <v>-837.81692129387955</v>
      </c>
      <c r="S375" s="63">
        <f t="shared" si="41"/>
        <v>97076.061110531038</v>
      </c>
      <c r="T375" s="1"/>
      <c r="U375" s="1"/>
      <c r="V375" s="1"/>
      <c r="W375" s="1"/>
      <c r="X375" s="1"/>
      <c r="Y375" s="1"/>
    </row>
    <row r="376" spans="1:25" ht="15" hidden="1" outlineLevel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61">
        <v>307</v>
      </c>
      <c r="N376" s="62">
        <f t="shared" si="39"/>
        <v>0</v>
      </c>
      <c r="O376" s="63">
        <f t="shared" si="40"/>
        <v>0</v>
      </c>
      <c r="P376" s="63">
        <f t="shared" si="36"/>
        <v>0</v>
      </c>
      <c r="Q376" s="63">
        <f t="shared" si="37"/>
        <v>837.81692129387955</v>
      </c>
      <c r="R376" s="63">
        <f t="shared" si="38"/>
        <v>-837.81692129387955</v>
      </c>
      <c r="S376" s="63">
        <f t="shared" si="41"/>
        <v>97076.061110531038</v>
      </c>
      <c r="T376" s="1"/>
      <c r="U376" s="1"/>
      <c r="V376" s="1"/>
      <c r="W376" s="1"/>
      <c r="X376" s="1"/>
      <c r="Y376" s="1"/>
    </row>
    <row r="377" spans="1:25" ht="15" hidden="1" outlineLevel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61">
        <v>308</v>
      </c>
      <c r="N377" s="62">
        <f t="shared" si="39"/>
        <v>0</v>
      </c>
      <c r="O377" s="63">
        <f t="shared" si="40"/>
        <v>0</v>
      </c>
      <c r="P377" s="63">
        <f t="shared" si="36"/>
        <v>0</v>
      </c>
      <c r="Q377" s="63">
        <f t="shared" si="37"/>
        <v>837.81692129387955</v>
      </c>
      <c r="R377" s="63">
        <f t="shared" si="38"/>
        <v>-837.81692129387955</v>
      </c>
      <c r="S377" s="63">
        <f t="shared" si="41"/>
        <v>97076.061110531038</v>
      </c>
      <c r="T377" s="1"/>
      <c r="U377" s="1"/>
      <c r="V377" s="1"/>
      <c r="W377" s="1"/>
      <c r="X377" s="1"/>
      <c r="Y377" s="1"/>
    </row>
    <row r="378" spans="1:25" ht="15" hidden="1" outlineLevel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61">
        <v>309</v>
      </c>
      <c r="N378" s="62">
        <f t="shared" si="39"/>
        <v>0</v>
      </c>
      <c r="O378" s="63">
        <f t="shared" si="40"/>
        <v>0</v>
      </c>
      <c r="P378" s="63">
        <f t="shared" si="36"/>
        <v>0</v>
      </c>
      <c r="Q378" s="63">
        <f t="shared" si="37"/>
        <v>837.81692129387955</v>
      </c>
      <c r="R378" s="63">
        <f t="shared" si="38"/>
        <v>-837.81692129387955</v>
      </c>
      <c r="S378" s="63">
        <f t="shared" si="41"/>
        <v>97076.061110531038</v>
      </c>
      <c r="T378" s="1"/>
      <c r="U378" s="1"/>
      <c r="V378" s="1"/>
      <c r="W378" s="1"/>
      <c r="X378" s="1"/>
      <c r="Y378" s="1"/>
    </row>
    <row r="379" spans="1:25" ht="15" hidden="1" outlineLevel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61">
        <v>310</v>
      </c>
      <c r="N379" s="62">
        <f t="shared" si="39"/>
        <v>0</v>
      </c>
      <c r="O379" s="63">
        <f t="shared" si="40"/>
        <v>0</v>
      </c>
      <c r="P379" s="63">
        <f t="shared" si="36"/>
        <v>0</v>
      </c>
      <c r="Q379" s="63">
        <f t="shared" si="37"/>
        <v>837.81692129387955</v>
      </c>
      <c r="R379" s="63">
        <f t="shared" si="38"/>
        <v>-837.81692129387955</v>
      </c>
      <c r="S379" s="63">
        <f t="shared" si="41"/>
        <v>97076.061110531038</v>
      </c>
      <c r="T379" s="1"/>
      <c r="U379" s="1"/>
      <c r="V379" s="1"/>
      <c r="W379" s="1"/>
      <c r="X379" s="1"/>
      <c r="Y379" s="1"/>
    </row>
    <row r="380" spans="1:25" ht="15" hidden="1" outlineLevel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61">
        <v>311</v>
      </c>
      <c r="N380" s="62">
        <f t="shared" si="39"/>
        <v>0</v>
      </c>
      <c r="O380" s="63">
        <f t="shared" si="40"/>
        <v>0</v>
      </c>
      <c r="P380" s="63">
        <f t="shared" si="36"/>
        <v>0</v>
      </c>
      <c r="Q380" s="63">
        <f t="shared" si="37"/>
        <v>837.81692129387955</v>
      </c>
      <c r="R380" s="63">
        <f t="shared" si="38"/>
        <v>-837.81692129387955</v>
      </c>
      <c r="S380" s="63">
        <f t="shared" si="41"/>
        <v>97076.061110531038</v>
      </c>
      <c r="T380" s="1"/>
      <c r="U380" s="1"/>
      <c r="V380" s="1"/>
      <c r="W380" s="1"/>
      <c r="X380" s="1"/>
      <c r="Y380" s="1"/>
    </row>
    <row r="381" spans="1:25" ht="15" hidden="1" outlineLevel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61">
        <v>312</v>
      </c>
      <c r="N381" s="62">
        <f t="shared" si="39"/>
        <v>0</v>
      </c>
      <c r="O381" s="63">
        <f t="shared" si="40"/>
        <v>0</v>
      </c>
      <c r="P381" s="63">
        <f t="shared" si="36"/>
        <v>0</v>
      </c>
      <c r="Q381" s="63">
        <f t="shared" si="37"/>
        <v>837.81692129387955</v>
      </c>
      <c r="R381" s="63">
        <f t="shared" si="38"/>
        <v>-837.81692129387955</v>
      </c>
      <c r="S381" s="63">
        <f t="shared" si="41"/>
        <v>97076.061110531038</v>
      </c>
      <c r="T381" s="1"/>
      <c r="U381" s="1"/>
      <c r="V381" s="1"/>
      <c r="W381" s="1"/>
      <c r="X381" s="1"/>
      <c r="Y381" s="1"/>
    </row>
    <row r="382" spans="1:25" ht="15" hidden="1" outlineLevel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61">
        <v>313</v>
      </c>
      <c r="N382" s="62">
        <f t="shared" si="39"/>
        <v>0</v>
      </c>
      <c r="O382" s="63">
        <f t="shared" si="40"/>
        <v>0</v>
      </c>
      <c r="P382" s="63">
        <f t="shared" si="36"/>
        <v>0</v>
      </c>
      <c r="Q382" s="63">
        <f t="shared" si="37"/>
        <v>837.81692129387955</v>
      </c>
      <c r="R382" s="63">
        <f t="shared" si="38"/>
        <v>-837.81692129387955</v>
      </c>
      <c r="S382" s="63">
        <f t="shared" si="41"/>
        <v>97076.061110531038</v>
      </c>
      <c r="T382" s="1"/>
      <c r="U382" s="1"/>
      <c r="V382" s="1"/>
      <c r="W382" s="1"/>
      <c r="X382" s="1"/>
      <c r="Y382" s="1"/>
    </row>
    <row r="383" spans="1:25" ht="15" hidden="1" outlineLevel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61">
        <v>314</v>
      </c>
      <c r="N383" s="62">
        <f t="shared" si="39"/>
        <v>0</v>
      </c>
      <c r="O383" s="63">
        <f t="shared" si="40"/>
        <v>0</v>
      </c>
      <c r="P383" s="63">
        <f t="shared" si="36"/>
        <v>0</v>
      </c>
      <c r="Q383" s="63">
        <f t="shared" si="37"/>
        <v>837.81692129387955</v>
      </c>
      <c r="R383" s="63">
        <f t="shared" si="38"/>
        <v>-837.81692129387955</v>
      </c>
      <c r="S383" s="63">
        <f t="shared" si="41"/>
        <v>97076.061110531038</v>
      </c>
      <c r="T383" s="1"/>
      <c r="U383" s="1"/>
      <c r="V383" s="1"/>
      <c r="W383" s="1"/>
      <c r="X383" s="1"/>
      <c r="Y383" s="1"/>
    </row>
    <row r="384" spans="1:25" ht="15" hidden="1" outlineLevel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61">
        <v>315</v>
      </c>
      <c r="N384" s="62">
        <f t="shared" si="39"/>
        <v>0</v>
      </c>
      <c r="O384" s="63">
        <f t="shared" si="40"/>
        <v>0</v>
      </c>
      <c r="P384" s="63">
        <f t="shared" si="36"/>
        <v>0</v>
      </c>
      <c r="Q384" s="63">
        <f t="shared" si="37"/>
        <v>837.81692129387955</v>
      </c>
      <c r="R384" s="63">
        <f t="shared" si="38"/>
        <v>-837.81692129387955</v>
      </c>
      <c r="S384" s="63">
        <f t="shared" si="41"/>
        <v>97076.061110531038</v>
      </c>
      <c r="T384" s="1"/>
      <c r="U384" s="1"/>
      <c r="V384" s="1"/>
      <c r="W384" s="1"/>
      <c r="X384" s="1"/>
      <c r="Y384" s="1"/>
    </row>
    <row r="385" spans="1:25" ht="15" hidden="1" outlineLevel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61">
        <v>316</v>
      </c>
      <c r="N385" s="62">
        <f t="shared" si="39"/>
        <v>0</v>
      </c>
      <c r="O385" s="63">
        <f t="shared" si="40"/>
        <v>0</v>
      </c>
      <c r="P385" s="63">
        <f t="shared" si="36"/>
        <v>0</v>
      </c>
      <c r="Q385" s="63">
        <f t="shared" si="37"/>
        <v>837.81692129387955</v>
      </c>
      <c r="R385" s="63">
        <f t="shared" si="38"/>
        <v>-837.81692129387955</v>
      </c>
      <c r="S385" s="63">
        <f t="shared" si="41"/>
        <v>97076.061110531038</v>
      </c>
      <c r="T385" s="1"/>
      <c r="U385" s="1"/>
      <c r="V385" s="1"/>
      <c r="W385" s="1"/>
      <c r="X385" s="1"/>
      <c r="Y385" s="1"/>
    </row>
    <row r="386" spans="1:25" ht="15" hidden="1" outlineLevel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61">
        <v>317</v>
      </c>
      <c r="N386" s="62">
        <f t="shared" si="39"/>
        <v>0</v>
      </c>
      <c r="O386" s="63">
        <f t="shared" si="40"/>
        <v>0</v>
      </c>
      <c r="P386" s="63">
        <f t="shared" si="36"/>
        <v>0</v>
      </c>
      <c r="Q386" s="63">
        <f t="shared" si="37"/>
        <v>837.81692129387955</v>
      </c>
      <c r="R386" s="63">
        <f t="shared" si="38"/>
        <v>-837.81692129387955</v>
      </c>
      <c r="S386" s="63">
        <f t="shared" si="41"/>
        <v>97076.061110531038</v>
      </c>
      <c r="T386" s="1"/>
      <c r="U386" s="1"/>
      <c r="V386" s="1"/>
      <c r="W386" s="1"/>
      <c r="X386" s="1"/>
      <c r="Y386" s="1"/>
    </row>
    <row r="387" spans="1:25" ht="15" hidden="1" outlineLevel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61">
        <v>318</v>
      </c>
      <c r="N387" s="62">
        <f t="shared" si="39"/>
        <v>0</v>
      </c>
      <c r="O387" s="63">
        <f t="shared" si="40"/>
        <v>0</v>
      </c>
      <c r="P387" s="63">
        <f t="shared" si="36"/>
        <v>0</v>
      </c>
      <c r="Q387" s="63">
        <f t="shared" si="37"/>
        <v>837.81692129387955</v>
      </c>
      <c r="R387" s="63">
        <f t="shared" si="38"/>
        <v>-837.81692129387955</v>
      </c>
      <c r="S387" s="63">
        <f t="shared" si="41"/>
        <v>97076.061110531038</v>
      </c>
      <c r="T387" s="1"/>
      <c r="U387" s="1"/>
      <c r="V387" s="1"/>
      <c r="W387" s="1"/>
      <c r="X387" s="1"/>
      <c r="Y387" s="1"/>
    </row>
    <row r="388" spans="1:25" ht="15" hidden="1" outlineLevel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61">
        <v>319</v>
      </c>
      <c r="N388" s="62">
        <f t="shared" si="39"/>
        <v>0</v>
      </c>
      <c r="O388" s="63">
        <f t="shared" si="40"/>
        <v>0</v>
      </c>
      <c r="P388" s="63">
        <f t="shared" si="36"/>
        <v>0</v>
      </c>
      <c r="Q388" s="63">
        <f t="shared" si="37"/>
        <v>837.81692129387955</v>
      </c>
      <c r="R388" s="63">
        <f t="shared" si="38"/>
        <v>-837.81692129387955</v>
      </c>
      <c r="S388" s="63">
        <f t="shared" si="41"/>
        <v>97076.061110531038</v>
      </c>
      <c r="T388" s="1"/>
      <c r="U388" s="1"/>
      <c r="V388" s="1"/>
      <c r="W388" s="1"/>
      <c r="X388" s="1"/>
      <c r="Y388" s="1"/>
    </row>
    <row r="389" spans="1:25" ht="15" hidden="1" outlineLevel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61">
        <v>320</v>
      </c>
      <c r="N389" s="62">
        <f t="shared" si="39"/>
        <v>0</v>
      </c>
      <c r="O389" s="63">
        <f t="shared" si="40"/>
        <v>0</v>
      </c>
      <c r="P389" s="63">
        <f t="shared" si="36"/>
        <v>0</v>
      </c>
      <c r="Q389" s="63">
        <f t="shared" si="37"/>
        <v>837.81692129387955</v>
      </c>
      <c r="R389" s="63">
        <f t="shared" si="38"/>
        <v>-837.81692129387955</v>
      </c>
      <c r="S389" s="63">
        <f t="shared" si="41"/>
        <v>97076.061110531038</v>
      </c>
      <c r="T389" s="1"/>
      <c r="U389" s="1"/>
      <c r="V389" s="1"/>
      <c r="W389" s="1"/>
      <c r="X389" s="1"/>
      <c r="Y389" s="1"/>
    </row>
    <row r="390" spans="1:25" ht="15" hidden="1" outlineLevel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61">
        <v>321</v>
      </c>
      <c r="N390" s="62">
        <f t="shared" si="39"/>
        <v>0</v>
      </c>
      <c r="O390" s="63">
        <f t="shared" si="40"/>
        <v>0</v>
      </c>
      <c r="P390" s="63">
        <f t="shared" si="36"/>
        <v>0</v>
      </c>
      <c r="Q390" s="63">
        <f t="shared" si="37"/>
        <v>837.81692129387955</v>
      </c>
      <c r="R390" s="63">
        <f t="shared" si="38"/>
        <v>-837.81692129387955</v>
      </c>
      <c r="S390" s="63">
        <f t="shared" si="41"/>
        <v>97076.061110531038</v>
      </c>
      <c r="T390" s="1"/>
      <c r="U390" s="1"/>
      <c r="V390" s="1"/>
      <c r="W390" s="1"/>
      <c r="X390" s="1"/>
      <c r="Y390" s="1"/>
    </row>
    <row r="391" spans="1:25" ht="15" hidden="1" outlineLevel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61">
        <v>322</v>
      </c>
      <c r="N391" s="62">
        <f t="shared" si="39"/>
        <v>0</v>
      </c>
      <c r="O391" s="63">
        <f t="shared" si="40"/>
        <v>0</v>
      </c>
      <c r="P391" s="63">
        <f t="shared" si="36"/>
        <v>0</v>
      </c>
      <c r="Q391" s="63">
        <f t="shared" si="37"/>
        <v>837.81692129387955</v>
      </c>
      <c r="R391" s="63">
        <f t="shared" si="38"/>
        <v>-837.81692129387955</v>
      </c>
      <c r="S391" s="63">
        <f t="shared" si="41"/>
        <v>97076.061110531038</v>
      </c>
      <c r="T391" s="1"/>
      <c r="U391" s="1"/>
      <c r="V391" s="1"/>
      <c r="W391" s="1"/>
      <c r="X391" s="1"/>
      <c r="Y391" s="1"/>
    </row>
    <row r="392" spans="1:25" ht="15" hidden="1" outlineLevel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61">
        <v>323</v>
      </c>
      <c r="N392" s="62">
        <f t="shared" si="39"/>
        <v>0</v>
      </c>
      <c r="O392" s="63">
        <f t="shared" si="40"/>
        <v>0</v>
      </c>
      <c r="P392" s="63">
        <f t="shared" si="36"/>
        <v>0</v>
      </c>
      <c r="Q392" s="63">
        <f t="shared" si="37"/>
        <v>837.81692129387955</v>
      </c>
      <c r="R392" s="63">
        <f t="shared" si="38"/>
        <v>-837.81692129387955</v>
      </c>
      <c r="S392" s="63">
        <f t="shared" si="41"/>
        <v>97076.061110531038</v>
      </c>
      <c r="T392" s="1"/>
      <c r="U392" s="1"/>
      <c r="V392" s="1"/>
      <c r="W392" s="1"/>
      <c r="X392" s="1"/>
      <c r="Y392" s="1"/>
    </row>
    <row r="393" spans="1:25" ht="15" hidden="1" outlineLevel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61">
        <v>324</v>
      </c>
      <c r="N393" s="62">
        <f t="shared" si="39"/>
        <v>0</v>
      </c>
      <c r="O393" s="63">
        <f t="shared" si="40"/>
        <v>0</v>
      </c>
      <c r="P393" s="63">
        <f t="shared" si="36"/>
        <v>0</v>
      </c>
      <c r="Q393" s="63">
        <f t="shared" si="37"/>
        <v>837.81692129387955</v>
      </c>
      <c r="R393" s="63">
        <f t="shared" si="38"/>
        <v>-837.81692129387955</v>
      </c>
      <c r="S393" s="63">
        <f t="shared" si="41"/>
        <v>97076.061110531038</v>
      </c>
      <c r="T393" s="1"/>
      <c r="U393" s="1"/>
      <c r="V393" s="1"/>
      <c r="W393" s="1"/>
      <c r="X393" s="1"/>
      <c r="Y393" s="1"/>
    </row>
    <row r="394" spans="1:25" ht="15" hidden="1" outlineLevel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61">
        <v>325</v>
      </c>
      <c r="N394" s="62">
        <f t="shared" si="39"/>
        <v>0</v>
      </c>
      <c r="O394" s="63">
        <f t="shared" si="40"/>
        <v>0</v>
      </c>
      <c r="P394" s="63">
        <f t="shared" si="36"/>
        <v>0</v>
      </c>
      <c r="Q394" s="63">
        <f t="shared" si="37"/>
        <v>837.81692129387955</v>
      </c>
      <c r="R394" s="63">
        <f t="shared" si="38"/>
        <v>-837.81692129387955</v>
      </c>
      <c r="S394" s="63">
        <f t="shared" si="41"/>
        <v>97076.061110531038</v>
      </c>
      <c r="T394" s="1"/>
      <c r="U394" s="1"/>
      <c r="V394" s="1"/>
      <c r="W394" s="1"/>
      <c r="X394" s="1"/>
      <c r="Y394" s="1"/>
    </row>
    <row r="395" spans="1:25" ht="15" hidden="1" outlineLevel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61">
        <v>326</v>
      </c>
      <c r="N395" s="62">
        <f t="shared" si="39"/>
        <v>0</v>
      </c>
      <c r="O395" s="63">
        <f t="shared" si="40"/>
        <v>0</v>
      </c>
      <c r="P395" s="63">
        <f t="shared" si="36"/>
        <v>0</v>
      </c>
      <c r="Q395" s="63">
        <f t="shared" si="37"/>
        <v>837.81692129387955</v>
      </c>
      <c r="R395" s="63">
        <f t="shared" si="38"/>
        <v>-837.81692129387955</v>
      </c>
      <c r="S395" s="63">
        <f t="shared" si="41"/>
        <v>97076.061110531038</v>
      </c>
      <c r="T395" s="1"/>
      <c r="U395" s="1"/>
      <c r="V395" s="1"/>
      <c r="W395" s="1"/>
      <c r="X395" s="1"/>
      <c r="Y395" s="1"/>
    </row>
    <row r="396" spans="1:25" ht="15" hidden="1" outlineLevel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61">
        <v>327</v>
      </c>
      <c r="N396" s="62">
        <f t="shared" si="39"/>
        <v>0</v>
      </c>
      <c r="O396" s="63">
        <f t="shared" si="40"/>
        <v>0</v>
      </c>
      <c r="P396" s="63">
        <f t="shared" si="36"/>
        <v>0</v>
      </c>
      <c r="Q396" s="63">
        <f t="shared" si="37"/>
        <v>837.81692129387955</v>
      </c>
      <c r="R396" s="63">
        <f t="shared" si="38"/>
        <v>-837.81692129387955</v>
      </c>
      <c r="S396" s="63">
        <f t="shared" si="41"/>
        <v>97076.061110531038</v>
      </c>
      <c r="T396" s="1"/>
      <c r="U396" s="1"/>
      <c r="V396" s="1"/>
      <c r="W396" s="1"/>
      <c r="X396" s="1"/>
      <c r="Y396" s="1"/>
    </row>
    <row r="397" spans="1:25" ht="15" hidden="1" outlineLevel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61">
        <v>328</v>
      </c>
      <c r="N397" s="62">
        <f t="shared" si="39"/>
        <v>0</v>
      </c>
      <c r="O397" s="63">
        <f t="shared" si="40"/>
        <v>0</v>
      </c>
      <c r="P397" s="63">
        <f t="shared" si="36"/>
        <v>0</v>
      </c>
      <c r="Q397" s="63">
        <f t="shared" si="37"/>
        <v>837.81692129387955</v>
      </c>
      <c r="R397" s="63">
        <f t="shared" si="38"/>
        <v>-837.81692129387955</v>
      </c>
      <c r="S397" s="63">
        <f t="shared" si="41"/>
        <v>97076.061110531038</v>
      </c>
      <c r="T397" s="1"/>
      <c r="U397" s="1"/>
      <c r="V397" s="1"/>
      <c r="W397" s="1"/>
      <c r="X397" s="1"/>
      <c r="Y397" s="1"/>
    </row>
    <row r="398" spans="1:25" ht="15" hidden="1" outlineLevel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61">
        <v>329</v>
      </c>
      <c r="N398" s="62">
        <f t="shared" si="39"/>
        <v>0</v>
      </c>
      <c r="O398" s="63">
        <f t="shared" si="40"/>
        <v>0</v>
      </c>
      <c r="P398" s="63">
        <f t="shared" si="36"/>
        <v>0</v>
      </c>
      <c r="Q398" s="63">
        <f t="shared" si="37"/>
        <v>837.81692129387955</v>
      </c>
      <c r="R398" s="63">
        <f t="shared" si="38"/>
        <v>-837.81692129387955</v>
      </c>
      <c r="S398" s="63">
        <f t="shared" si="41"/>
        <v>97076.061110531038</v>
      </c>
      <c r="T398" s="1"/>
      <c r="U398" s="1"/>
      <c r="V398" s="1"/>
      <c r="W398" s="1"/>
      <c r="X398" s="1"/>
      <c r="Y398" s="1"/>
    </row>
    <row r="399" spans="1:25" ht="15" hidden="1" outlineLevel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61">
        <v>330</v>
      </c>
      <c r="N399" s="62">
        <f t="shared" si="39"/>
        <v>0</v>
      </c>
      <c r="O399" s="63">
        <f t="shared" si="40"/>
        <v>0</v>
      </c>
      <c r="P399" s="63">
        <f t="shared" si="36"/>
        <v>0</v>
      </c>
      <c r="Q399" s="63">
        <f t="shared" si="37"/>
        <v>837.81692129387955</v>
      </c>
      <c r="R399" s="63">
        <f t="shared" si="38"/>
        <v>-837.81692129387955</v>
      </c>
      <c r="S399" s="63">
        <f t="shared" si="41"/>
        <v>97076.061110531038</v>
      </c>
      <c r="T399" s="1"/>
      <c r="U399" s="1"/>
      <c r="V399" s="1"/>
      <c r="W399" s="1"/>
      <c r="X399" s="1"/>
      <c r="Y399" s="1"/>
    </row>
    <row r="400" spans="1:25" ht="15" hidden="1" outlineLevel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61">
        <v>331</v>
      </c>
      <c r="N400" s="62">
        <f t="shared" si="39"/>
        <v>0</v>
      </c>
      <c r="O400" s="63">
        <f t="shared" si="40"/>
        <v>0</v>
      </c>
      <c r="P400" s="63">
        <f t="shared" si="36"/>
        <v>0</v>
      </c>
      <c r="Q400" s="63">
        <f t="shared" si="37"/>
        <v>837.81692129387955</v>
      </c>
      <c r="R400" s="63">
        <f t="shared" si="38"/>
        <v>-837.81692129387955</v>
      </c>
      <c r="S400" s="63">
        <f t="shared" si="41"/>
        <v>97076.061110531038</v>
      </c>
      <c r="T400" s="1"/>
      <c r="U400" s="1"/>
      <c r="V400" s="1"/>
      <c r="W400" s="1"/>
      <c r="X400" s="1"/>
      <c r="Y400" s="1"/>
    </row>
    <row r="401" spans="1:25" ht="15" hidden="1" outlineLevel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61">
        <v>332</v>
      </c>
      <c r="N401" s="62">
        <f t="shared" si="39"/>
        <v>0</v>
      </c>
      <c r="O401" s="63">
        <f t="shared" si="40"/>
        <v>0</v>
      </c>
      <c r="P401" s="63">
        <f t="shared" si="36"/>
        <v>0</v>
      </c>
      <c r="Q401" s="63">
        <f t="shared" si="37"/>
        <v>837.81692129387955</v>
      </c>
      <c r="R401" s="63">
        <f t="shared" si="38"/>
        <v>-837.81692129387955</v>
      </c>
      <c r="S401" s="63">
        <f t="shared" si="41"/>
        <v>97076.061110531038</v>
      </c>
      <c r="T401" s="1"/>
      <c r="U401" s="1"/>
      <c r="V401" s="1"/>
      <c r="W401" s="1"/>
      <c r="X401" s="1"/>
      <c r="Y401" s="1"/>
    </row>
    <row r="402" spans="1:25" ht="15" hidden="1" outlineLevel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61">
        <v>333</v>
      </c>
      <c r="N402" s="62">
        <f t="shared" si="39"/>
        <v>0</v>
      </c>
      <c r="O402" s="63">
        <f t="shared" si="40"/>
        <v>0</v>
      </c>
      <c r="P402" s="63">
        <f t="shared" si="36"/>
        <v>0</v>
      </c>
      <c r="Q402" s="63">
        <f t="shared" si="37"/>
        <v>837.81692129387955</v>
      </c>
      <c r="R402" s="63">
        <f t="shared" si="38"/>
        <v>-837.81692129387955</v>
      </c>
      <c r="S402" s="63">
        <f t="shared" si="41"/>
        <v>97076.061110531038</v>
      </c>
      <c r="T402" s="1"/>
      <c r="U402" s="1"/>
      <c r="V402" s="1"/>
      <c r="W402" s="1"/>
      <c r="X402" s="1"/>
      <c r="Y402" s="1"/>
    </row>
    <row r="403" spans="1:25" ht="15" hidden="1" outlineLevel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61">
        <v>334</v>
      </c>
      <c r="N403" s="62">
        <f t="shared" si="39"/>
        <v>0</v>
      </c>
      <c r="O403" s="63">
        <f t="shared" si="40"/>
        <v>0</v>
      </c>
      <c r="P403" s="63">
        <f t="shared" si="36"/>
        <v>0</v>
      </c>
      <c r="Q403" s="63">
        <f t="shared" si="37"/>
        <v>837.81692129387955</v>
      </c>
      <c r="R403" s="63">
        <f t="shared" si="38"/>
        <v>-837.81692129387955</v>
      </c>
      <c r="S403" s="63">
        <f t="shared" si="41"/>
        <v>97076.061110531038</v>
      </c>
      <c r="T403" s="1"/>
      <c r="U403" s="1"/>
      <c r="V403" s="1"/>
      <c r="W403" s="1"/>
      <c r="X403" s="1"/>
      <c r="Y403" s="1"/>
    </row>
    <row r="404" spans="1:25" ht="15" hidden="1" outlineLevel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61">
        <v>335</v>
      </c>
      <c r="N404" s="62">
        <f t="shared" si="39"/>
        <v>0</v>
      </c>
      <c r="O404" s="63">
        <f t="shared" si="40"/>
        <v>0</v>
      </c>
      <c r="P404" s="63">
        <f t="shared" si="36"/>
        <v>0</v>
      </c>
      <c r="Q404" s="63">
        <f t="shared" si="37"/>
        <v>837.81692129387955</v>
      </c>
      <c r="R404" s="63">
        <f t="shared" si="38"/>
        <v>-837.81692129387955</v>
      </c>
      <c r="S404" s="63">
        <f t="shared" si="41"/>
        <v>97076.061110531038</v>
      </c>
      <c r="T404" s="1"/>
      <c r="U404" s="1"/>
      <c r="V404" s="1"/>
      <c r="W404" s="1"/>
      <c r="X404" s="1"/>
      <c r="Y404" s="1"/>
    </row>
    <row r="405" spans="1:25" ht="15" hidden="1" outlineLevel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61">
        <v>336</v>
      </c>
      <c r="N405" s="62">
        <f t="shared" si="39"/>
        <v>0</v>
      </c>
      <c r="O405" s="63">
        <f t="shared" si="40"/>
        <v>0</v>
      </c>
      <c r="P405" s="63">
        <f t="shared" si="36"/>
        <v>0</v>
      </c>
      <c r="Q405" s="63">
        <f t="shared" si="37"/>
        <v>837.81692129387955</v>
      </c>
      <c r="R405" s="63">
        <f t="shared" si="38"/>
        <v>-837.81692129387955</v>
      </c>
      <c r="S405" s="63">
        <f t="shared" si="41"/>
        <v>97076.061110531038</v>
      </c>
      <c r="T405" s="1"/>
      <c r="U405" s="1"/>
      <c r="V405" s="1"/>
      <c r="W405" s="1"/>
      <c r="X405" s="1"/>
      <c r="Y405" s="1"/>
    </row>
    <row r="406" spans="1:25" ht="15" hidden="1" outlineLevel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61">
        <v>337</v>
      </c>
      <c r="N406" s="62">
        <f t="shared" si="39"/>
        <v>0</v>
      </c>
      <c r="O406" s="63">
        <f t="shared" si="40"/>
        <v>0</v>
      </c>
      <c r="P406" s="63">
        <f t="shared" si="36"/>
        <v>0</v>
      </c>
      <c r="Q406" s="63">
        <f t="shared" si="37"/>
        <v>837.81692129387955</v>
      </c>
      <c r="R406" s="63">
        <f t="shared" si="38"/>
        <v>-837.81692129387955</v>
      </c>
      <c r="S406" s="63">
        <f t="shared" si="41"/>
        <v>97076.061110531038</v>
      </c>
      <c r="T406" s="1"/>
      <c r="U406" s="1"/>
      <c r="V406" s="1"/>
      <c r="W406" s="1"/>
      <c r="X406" s="1"/>
      <c r="Y406" s="1"/>
    </row>
    <row r="407" spans="1:25" ht="15" hidden="1" outlineLevel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61">
        <v>338</v>
      </c>
      <c r="N407" s="62">
        <f t="shared" si="39"/>
        <v>0</v>
      </c>
      <c r="O407" s="63">
        <f t="shared" si="40"/>
        <v>0</v>
      </c>
      <c r="P407" s="63">
        <f t="shared" si="36"/>
        <v>0</v>
      </c>
      <c r="Q407" s="63">
        <f t="shared" si="37"/>
        <v>837.81692129387955</v>
      </c>
      <c r="R407" s="63">
        <f t="shared" si="38"/>
        <v>-837.81692129387955</v>
      </c>
      <c r="S407" s="63">
        <f t="shared" si="41"/>
        <v>97076.061110531038</v>
      </c>
      <c r="T407" s="1"/>
      <c r="U407" s="1"/>
      <c r="V407" s="1"/>
      <c r="W407" s="1"/>
      <c r="X407" s="1"/>
      <c r="Y407" s="1"/>
    </row>
    <row r="408" spans="1:25" ht="15" hidden="1" outlineLevel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61">
        <v>339</v>
      </c>
      <c r="N408" s="62">
        <f t="shared" si="39"/>
        <v>0</v>
      </c>
      <c r="O408" s="63">
        <f t="shared" si="40"/>
        <v>0</v>
      </c>
      <c r="P408" s="63">
        <f t="shared" si="36"/>
        <v>0</v>
      </c>
      <c r="Q408" s="63">
        <f t="shared" si="37"/>
        <v>837.81692129387955</v>
      </c>
      <c r="R408" s="63">
        <f t="shared" si="38"/>
        <v>-837.81692129387955</v>
      </c>
      <c r="S408" s="63">
        <f t="shared" si="41"/>
        <v>97076.061110531038</v>
      </c>
      <c r="T408" s="1"/>
      <c r="U408" s="1"/>
      <c r="V408" s="1"/>
      <c r="W408" s="1"/>
      <c r="X408" s="1"/>
      <c r="Y408" s="1"/>
    </row>
    <row r="409" spans="1:25" ht="15" hidden="1" outlineLevel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61">
        <v>340</v>
      </c>
      <c r="N409" s="62">
        <f t="shared" si="39"/>
        <v>0</v>
      </c>
      <c r="O409" s="63">
        <f t="shared" si="40"/>
        <v>0</v>
      </c>
      <c r="P409" s="63">
        <f t="shared" si="36"/>
        <v>0</v>
      </c>
      <c r="Q409" s="63">
        <f t="shared" si="37"/>
        <v>837.81692129387955</v>
      </c>
      <c r="R409" s="63">
        <f t="shared" si="38"/>
        <v>-837.81692129387955</v>
      </c>
      <c r="S409" s="63">
        <f t="shared" si="41"/>
        <v>97076.061110531038</v>
      </c>
      <c r="T409" s="1"/>
      <c r="U409" s="1"/>
      <c r="V409" s="1"/>
      <c r="W409" s="1"/>
      <c r="X409" s="1"/>
      <c r="Y409" s="1"/>
    </row>
    <row r="410" spans="1:25" ht="15" hidden="1" outlineLevel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61">
        <v>341</v>
      </c>
      <c r="N410" s="62">
        <f t="shared" si="39"/>
        <v>0</v>
      </c>
      <c r="O410" s="63">
        <f t="shared" si="40"/>
        <v>0</v>
      </c>
      <c r="P410" s="63">
        <f t="shared" si="36"/>
        <v>0</v>
      </c>
      <c r="Q410" s="63">
        <f t="shared" si="37"/>
        <v>837.81692129387955</v>
      </c>
      <c r="R410" s="63">
        <f t="shared" si="38"/>
        <v>-837.81692129387955</v>
      </c>
      <c r="S410" s="63">
        <f t="shared" si="41"/>
        <v>97076.061110531038</v>
      </c>
      <c r="T410" s="1"/>
      <c r="U410" s="1"/>
      <c r="V410" s="1"/>
      <c r="W410" s="1"/>
      <c r="X410" s="1"/>
      <c r="Y410" s="1"/>
    </row>
    <row r="411" spans="1:25" ht="15" hidden="1" outlineLevel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61">
        <v>342</v>
      </c>
      <c r="N411" s="62">
        <f t="shared" si="39"/>
        <v>0</v>
      </c>
      <c r="O411" s="63">
        <f t="shared" si="40"/>
        <v>0</v>
      </c>
      <c r="P411" s="63">
        <f t="shared" si="36"/>
        <v>0</v>
      </c>
      <c r="Q411" s="63">
        <f t="shared" si="37"/>
        <v>837.81692129387955</v>
      </c>
      <c r="R411" s="63">
        <f t="shared" si="38"/>
        <v>-837.81692129387955</v>
      </c>
      <c r="S411" s="63">
        <f t="shared" si="41"/>
        <v>97076.061110531038</v>
      </c>
      <c r="T411" s="1"/>
      <c r="U411" s="1"/>
      <c r="V411" s="1"/>
      <c r="W411" s="1"/>
      <c r="X411" s="1"/>
      <c r="Y411" s="1"/>
    </row>
    <row r="412" spans="1:25" ht="15" hidden="1" outlineLevel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61">
        <v>343</v>
      </c>
      <c r="N412" s="62">
        <f t="shared" si="39"/>
        <v>0</v>
      </c>
      <c r="O412" s="63">
        <f t="shared" si="40"/>
        <v>0</v>
      </c>
      <c r="P412" s="63">
        <f t="shared" si="36"/>
        <v>0</v>
      </c>
      <c r="Q412" s="63">
        <f t="shared" si="37"/>
        <v>837.81692129387955</v>
      </c>
      <c r="R412" s="63">
        <f t="shared" si="38"/>
        <v>-837.81692129387955</v>
      </c>
      <c r="S412" s="63">
        <f t="shared" si="41"/>
        <v>97076.061110531038</v>
      </c>
      <c r="T412" s="1"/>
      <c r="U412" s="1"/>
      <c r="V412" s="1"/>
      <c r="W412" s="1"/>
      <c r="X412" s="1"/>
      <c r="Y412" s="1"/>
    </row>
    <row r="413" spans="1:25" ht="15" hidden="1" outlineLevel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61">
        <v>344</v>
      </c>
      <c r="N413" s="62">
        <f t="shared" si="39"/>
        <v>0</v>
      </c>
      <c r="O413" s="63">
        <f t="shared" si="40"/>
        <v>0</v>
      </c>
      <c r="P413" s="63">
        <f t="shared" si="36"/>
        <v>0</v>
      </c>
      <c r="Q413" s="63">
        <f t="shared" si="37"/>
        <v>837.81692129387955</v>
      </c>
      <c r="R413" s="63">
        <f t="shared" si="38"/>
        <v>-837.81692129387955</v>
      </c>
      <c r="S413" s="63">
        <f t="shared" si="41"/>
        <v>97076.061110531038</v>
      </c>
      <c r="T413" s="1"/>
      <c r="U413" s="1"/>
      <c r="V413" s="1"/>
      <c r="W413" s="1"/>
      <c r="X413" s="1"/>
      <c r="Y413" s="1"/>
    </row>
    <row r="414" spans="1:25" ht="15" hidden="1" outlineLevel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61">
        <v>345</v>
      </c>
      <c r="N414" s="62">
        <f t="shared" si="39"/>
        <v>0</v>
      </c>
      <c r="O414" s="63">
        <f t="shared" si="40"/>
        <v>0</v>
      </c>
      <c r="P414" s="63">
        <f t="shared" si="36"/>
        <v>0</v>
      </c>
      <c r="Q414" s="63">
        <f t="shared" si="37"/>
        <v>837.81692129387955</v>
      </c>
      <c r="R414" s="63">
        <f t="shared" si="38"/>
        <v>-837.81692129387955</v>
      </c>
      <c r="S414" s="63">
        <f t="shared" si="41"/>
        <v>97076.061110531038</v>
      </c>
      <c r="T414" s="1"/>
      <c r="U414" s="1"/>
      <c r="V414" s="1"/>
      <c r="W414" s="1"/>
      <c r="X414" s="1"/>
      <c r="Y414" s="1"/>
    </row>
    <row r="415" spans="1:25" ht="15" hidden="1" outlineLevel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61">
        <v>346</v>
      </c>
      <c r="N415" s="62">
        <f t="shared" si="39"/>
        <v>0</v>
      </c>
      <c r="O415" s="63">
        <f t="shared" si="40"/>
        <v>0</v>
      </c>
      <c r="P415" s="63">
        <f t="shared" si="36"/>
        <v>0</v>
      </c>
      <c r="Q415" s="63">
        <f t="shared" si="37"/>
        <v>837.81692129387955</v>
      </c>
      <c r="R415" s="63">
        <f t="shared" si="38"/>
        <v>-837.81692129387955</v>
      </c>
      <c r="S415" s="63">
        <f t="shared" si="41"/>
        <v>97076.061110531038</v>
      </c>
      <c r="T415" s="1"/>
      <c r="U415" s="1"/>
      <c r="V415" s="1"/>
      <c r="W415" s="1"/>
      <c r="X415" s="1"/>
      <c r="Y415" s="1"/>
    </row>
    <row r="416" spans="1:25" ht="15" hidden="1" outlineLevel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61">
        <v>347</v>
      </c>
      <c r="N416" s="62">
        <f t="shared" si="39"/>
        <v>0</v>
      </c>
      <c r="O416" s="63">
        <f t="shared" si="40"/>
        <v>0</v>
      </c>
      <c r="P416" s="63">
        <f t="shared" si="36"/>
        <v>0</v>
      </c>
      <c r="Q416" s="63">
        <f t="shared" si="37"/>
        <v>837.81692129387955</v>
      </c>
      <c r="R416" s="63">
        <f t="shared" si="38"/>
        <v>-837.81692129387955</v>
      </c>
      <c r="S416" s="63">
        <f t="shared" si="41"/>
        <v>97076.061110531038</v>
      </c>
      <c r="T416" s="1"/>
      <c r="U416" s="1"/>
      <c r="V416" s="1"/>
      <c r="W416" s="1"/>
      <c r="X416" s="1"/>
      <c r="Y416" s="1"/>
    </row>
    <row r="417" spans="1:25" ht="15" hidden="1" outlineLevel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61">
        <v>348</v>
      </c>
      <c r="N417" s="62">
        <f t="shared" si="39"/>
        <v>0</v>
      </c>
      <c r="O417" s="63">
        <f t="shared" si="40"/>
        <v>0</v>
      </c>
      <c r="P417" s="63">
        <f t="shared" si="36"/>
        <v>0</v>
      </c>
      <c r="Q417" s="63">
        <f t="shared" si="37"/>
        <v>837.81692129387955</v>
      </c>
      <c r="R417" s="63">
        <f t="shared" si="38"/>
        <v>-837.81692129387955</v>
      </c>
      <c r="S417" s="63">
        <f t="shared" si="41"/>
        <v>97076.061110531038</v>
      </c>
      <c r="T417" s="1"/>
      <c r="U417" s="1"/>
      <c r="V417" s="1"/>
      <c r="W417" s="1"/>
      <c r="X417" s="1"/>
      <c r="Y417" s="1"/>
    </row>
    <row r="418" spans="1:25" ht="15" hidden="1" outlineLevel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61">
        <v>349</v>
      </c>
      <c r="N418" s="62">
        <f t="shared" si="39"/>
        <v>0</v>
      </c>
      <c r="O418" s="63">
        <f t="shared" si="40"/>
        <v>0</v>
      </c>
      <c r="P418" s="63">
        <f t="shared" si="36"/>
        <v>0</v>
      </c>
      <c r="Q418" s="63">
        <f t="shared" si="37"/>
        <v>837.81692129387955</v>
      </c>
      <c r="R418" s="63">
        <f t="shared" si="38"/>
        <v>-837.81692129387955</v>
      </c>
      <c r="S418" s="63">
        <f t="shared" si="41"/>
        <v>97076.061110531038</v>
      </c>
      <c r="T418" s="1"/>
      <c r="U418" s="1"/>
      <c r="V418" s="1"/>
      <c r="W418" s="1"/>
      <c r="X418" s="1"/>
      <c r="Y418" s="1"/>
    </row>
    <row r="419" spans="1:25" ht="15" hidden="1" outlineLevel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61">
        <v>350</v>
      </c>
      <c r="N419" s="62">
        <f t="shared" si="39"/>
        <v>0</v>
      </c>
      <c r="O419" s="63">
        <f t="shared" si="40"/>
        <v>0</v>
      </c>
      <c r="P419" s="63">
        <f t="shared" si="36"/>
        <v>0</v>
      </c>
      <c r="Q419" s="63">
        <f t="shared" si="37"/>
        <v>837.81692129387955</v>
      </c>
      <c r="R419" s="63">
        <f t="shared" si="38"/>
        <v>-837.81692129387955</v>
      </c>
      <c r="S419" s="63">
        <f t="shared" si="41"/>
        <v>97076.061110531038</v>
      </c>
      <c r="T419" s="1"/>
      <c r="U419" s="1"/>
      <c r="V419" s="1"/>
      <c r="W419" s="1"/>
      <c r="X419" s="1"/>
      <c r="Y419" s="1"/>
    </row>
    <row r="420" spans="1:25" ht="15" hidden="1" outlineLevel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61">
        <v>351</v>
      </c>
      <c r="N420" s="62">
        <f t="shared" si="39"/>
        <v>0</v>
      </c>
      <c r="O420" s="63">
        <f t="shared" si="40"/>
        <v>0</v>
      </c>
      <c r="P420" s="63">
        <f t="shared" si="36"/>
        <v>0</v>
      </c>
      <c r="Q420" s="63">
        <f t="shared" si="37"/>
        <v>837.81692129387955</v>
      </c>
      <c r="R420" s="63">
        <f t="shared" si="38"/>
        <v>-837.81692129387955</v>
      </c>
      <c r="S420" s="63">
        <f t="shared" si="41"/>
        <v>97076.061110531038</v>
      </c>
      <c r="T420" s="1"/>
      <c r="U420" s="1"/>
      <c r="V420" s="1"/>
      <c r="W420" s="1"/>
      <c r="X420" s="1"/>
      <c r="Y420" s="1"/>
    </row>
    <row r="421" spans="1:25" ht="15" hidden="1" outlineLevel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61">
        <v>352</v>
      </c>
      <c r="N421" s="62">
        <f t="shared" si="39"/>
        <v>0</v>
      </c>
      <c r="O421" s="63">
        <f t="shared" si="40"/>
        <v>0</v>
      </c>
      <c r="P421" s="63">
        <f t="shared" si="36"/>
        <v>0</v>
      </c>
      <c r="Q421" s="63">
        <f t="shared" si="37"/>
        <v>837.81692129387955</v>
      </c>
      <c r="R421" s="63">
        <f t="shared" si="38"/>
        <v>-837.81692129387955</v>
      </c>
      <c r="S421" s="63">
        <f t="shared" si="41"/>
        <v>97076.061110531038</v>
      </c>
      <c r="T421" s="1"/>
      <c r="U421" s="1"/>
      <c r="V421" s="1"/>
      <c r="W421" s="1"/>
      <c r="X421" s="1"/>
      <c r="Y421" s="1"/>
    </row>
    <row r="422" spans="1:25" ht="15" hidden="1" outlineLevel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61">
        <v>353</v>
      </c>
      <c r="N422" s="62">
        <f t="shared" si="39"/>
        <v>0</v>
      </c>
      <c r="O422" s="63">
        <f t="shared" si="40"/>
        <v>0</v>
      </c>
      <c r="P422" s="63">
        <f t="shared" si="36"/>
        <v>0</v>
      </c>
      <c r="Q422" s="63">
        <f t="shared" si="37"/>
        <v>837.81692129387955</v>
      </c>
      <c r="R422" s="63">
        <f t="shared" si="38"/>
        <v>-837.81692129387955</v>
      </c>
      <c r="S422" s="63">
        <f t="shared" si="41"/>
        <v>97076.061110531038</v>
      </c>
      <c r="T422" s="1"/>
      <c r="U422" s="1"/>
      <c r="V422" s="1"/>
      <c r="W422" s="1"/>
      <c r="X422" s="1"/>
      <c r="Y422" s="1"/>
    </row>
    <row r="423" spans="1:25" ht="15" hidden="1" outlineLevel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61">
        <v>354</v>
      </c>
      <c r="N423" s="62">
        <f t="shared" si="39"/>
        <v>0</v>
      </c>
      <c r="O423" s="63">
        <f t="shared" si="40"/>
        <v>0</v>
      </c>
      <c r="P423" s="63">
        <f t="shared" si="36"/>
        <v>0</v>
      </c>
      <c r="Q423" s="63">
        <f t="shared" si="37"/>
        <v>837.81692129387955</v>
      </c>
      <c r="R423" s="63">
        <f t="shared" si="38"/>
        <v>-837.81692129387955</v>
      </c>
      <c r="S423" s="63">
        <f t="shared" si="41"/>
        <v>97076.061110531038</v>
      </c>
      <c r="T423" s="1"/>
      <c r="U423" s="1"/>
      <c r="V423" s="1"/>
      <c r="W423" s="1"/>
      <c r="X423" s="1"/>
      <c r="Y423" s="1"/>
    </row>
    <row r="424" spans="1:25" ht="15" hidden="1" outlineLevel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61">
        <v>355</v>
      </c>
      <c r="N424" s="62">
        <f t="shared" si="39"/>
        <v>0</v>
      </c>
      <c r="O424" s="63">
        <f t="shared" si="40"/>
        <v>0</v>
      </c>
      <c r="P424" s="63">
        <f t="shared" si="36"/>
        <v>0</v>
      </c>
      <c r="Q424" s="63">
        <f t="shared" si="37"/>
        <v>837.81692129387955</v>
      </c>
      <c r="R424" s="63">
        <f t="shared" si="38"/>
        <v>-837.81692129387955</v>
      </c>
      <c r="S424" s="63">
        <f t="shared" si="41"/>
        <v>97076.061110531038</v>
      </c>
      <c r="T424" s="1"/>
      <c r="U424" s="1"/>
      <c r="V424" s="1"/>
      <c r="W424" s="1"/>
      <c r="X424" s="1"/>
      <c r="Y424" s="1"/>
    </row>
    <row r="425" spans="1:25" ht="15" hidden="1" outlineLevel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61">
        <v>356</v>
      </c>
      <c r="N425" s="62">
        <f t="shared" si="39"/>
        <v>0</v>
      </c>
      <c r="O425" s="63">
        <f t="shared" si="40"/>
        <v>0</v>
      </c>
      <c r="P425" s="63">
        <f t="shared" si="36"/>
        <v>0</v>
      </c>
      <c r="Q425" s="63">
        <f t="shared" si="37"/>
        <v>837.81692129387955</v>
      </c>
      <c r="R425" s="63">
        <f t="shared" si="38"/>
        <v>-837.81692129387955</v>
      </c>
      <c r="S425" s="63">
        <f t="shared" si="41"/>
        <v>97076.061110531038</v>
      </c>
      <c r="T425" s="1"/>
      <c r="U425" s="1"/>
      <c r="V425" s="1"/>
      <c r="W425" s="1"/>
      <c r="X425" s="1"/>
      <c r="Y425" s="1"/>
    </row>
    <row r="426" spans="1:25" ht="15" hidden="1" outlineLevel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61">
        <v>357</v>
      </c>
      <c r="N426" s="62">
        <f t="shared" si="39"/>
        <v>0</v>
      </c>
      <c r="O426" s="63">
        <f t="shared" si="40"/>
        <v>0</v>
      </c>
      <c r="P426" s="63">
        <f t="shared" si="36"/>
        <v>0</v>
      </c>
      <c r="Q426" s="63">
        <f t="shared" si="37"/>
        <v>837.81692129387955</v>
      </c>
      <c r="R426" s="63">
        <f t="shared" si="38"/>
        <v>-837.81692129387955</v>
      </c>
      <c r="S426" s="63">
        <f t="shared" si="41"/>
        <v>97076.061110531038</v>
      </c>
      <c r="T426" s="1"/>
      <c r="U426" s="1"/>
      <c r="V426" s="1"/>
      <c r="W426" s="1"/>
      <c r="X426" s="1"/>
      <c r="Y426" s="1"/>
    </row>
    <row r="427" spans="1:25" ht="15" hidden="1" outlineLevel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61">
        <v>358</v>
      </c>
      <c r="N427" s="62">
        <f t="shared" si="39"/>
        <v>0</v>
      </c>
      <c r="O427" s="63">
        <f t="shared" si="40"/>
        <v>0</v>
      </c>
      <c r="P427" s="63">
        <f t="shared" si="36"/>
        <v>0</v>
      </c>
      <c r="Q427" s="63">
        <f t="shared" si="37"/>
        <v>837.81692129387955</v>
      </c>
      <c r="R427" s="63">
        <f t="shared" si="38"/>
        <v>-837.81692129387955</v>
      </c>
      <c r="S427" s="63">
        <f t="shared" si="41"/>
        <v>97076.061110531038</v>
      </c>
      <c r="T427" s="1"/>
      <c r="U427" s="1"/>
      <c r="V427" s="1"/>
      <c r="W427" s="1"/>
      <c r="X427" s="1"/>
      <c r="Y427" s="1"/>
    </row>
    <row r="428" spans="1:25" ht="15" hidden="1" outlineLevel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61">
        <v>359</v>
      </c>
      <c r="N428" s="62">
        <f t="shared" si="39"/>
        <v>0</v>
      </c>
      <c r="O428" s="63">
        <f t="shared" si="40"/>
        <v>0</v>
      </c>
      <c r="P428" s="63">
        <f t="shared" si="36"/>
        <v>0</v>
      </c>
      <c r="Q428" s="63">
        <f t="shared" si="37"/>
        <v>837.81692129387955</v>
      </c>
      <c r="R428" s="63">
        <f t="shared" si="38"/>
        <v>-837.81692129387955</v>
      </c>
      <c r="S428" s="63">
        <f t="shared" si="41"/>
        <v>97076.061110531038</v>
      </c>
      <c r="T428" s="1"/>
      <c r="U428" s="1"/>
      <c r="V428" s="1"/>
      <c r="W428" s="1"/>
      <c r="X428" s="1"/>
      <c r="Y428" s="1"/>
    </row>
    <row r="429" spans="1:25" ht="15" hidden="1" outlineLevel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61">
        <v>360</v>
      </c>
      <c r="N429" s="62">
        <f t="shared" si="39"/>
        <v>0</v>
      </c>
      <c r="O429" s="63">
        <f t="shared" si="40"/>
        <v>0</v>
      </c>
      <c r="P429" s="63">
        <f t="shared" si="36"/>
        <v>0</v>
      </c>
      <c r="Q429" s="63">
        <f t="shared" si="37"/>
        <v>837.81692129387955</v>
      </c>
      <c r="R429" s="63">
        <f t="shared" si="38"/>
        <v>-837.81692129387955</v>
      </c>
      <c r="S429" s="63">
        <f t="shared" si="41"/>
        <v>97076.061110531038</v>
      </c>
      <c r="T429" s="1"/>
      <c r="U429" s="1"/>
      <c r="V429" s="1"/>
      <c r="W429" s="1"/>
      <c r="X429" s="1"/>
      <c r="Y429" s="1"/>
    </row>
    <row r="430" spans="1:25" ht="15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</sheetData>
  <mergeCells count="8">
    <mergeCell ref="J62:K62"/>
    <mergeCell ref="M64:Q64"/>
    <mergeCell ref="B2:H3"/>
    <mergeCell ref="B5:H5"/>
    <mergeCell ref="J5:K5"/>
    <mergeCell ref="B6:C6"/>
    <mergeCell ref="B39:H39"/>
    <mergeCell ref="J39:K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Remey</dc:creator>
  <cp:lastModifiedBy>Austin Remey</cp:lastModifiedBy>
  <dcterms:created xsi:type="dcterms:W3CDTF">2024-05-06T16:29:18Z</dcterms:created>
  <dcterms:modified xsi:type="dcterms:W3CDTF">2024-05-06T16:29:18Z</dcterms:modified>
</cp:coreProperties>
</file>